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51200" windowHeight="23260" activeTab="0"/>
  </bookViews>
  <sheets>
    <sheet name="All data" sheetId="1" r:id="rId1"/>
    <sheet name="sheet 2" sheetId="2" r:id="rId2"/>
    <sheet name="sheet 3" sheetId="3" r:id="rId3"/>
    <sheet name="sheet 4" sheetId="4" r:id="rId4"/>
    <sheet name="sheet 5" sheetId="5" r:id="rId5"/>
  </sheets>
  <definedNames/>
  <calcPr fullCalcOnLoad="1"/>
</workbook>
</file>

<file path=xl/sharedStrings.xml><?xml version="1.0" encoding="utf-8"?>
<sst xmlns="http://schemas.openxmlformats.org/spreadsheetml/2006/main" count="193" uniqueCount="169">
  <si>
    <t>AHRC</t>
  </si>
  <si>
    <t>BBSRC</t>
  </si>
  <si>
    <t>MRC</t>
  </si>
  <si>
    <t>ESRC</t>
  </si>
  <si>
    <t>Awards</t>
  </si>
  <si>
    <t>Applications</t>
  </si>
  <si>
    <t>Success rate (%)</t>
  </si>
  <si>
    <t>Aberdeen</t>
  </si>
  <si>
    <t>Abertay Dundee</t>
  </si>
  <si>
    <t>Aberystwyth</t>
  </si>
  <si>
    <t>Anglia Ruskin</t>
  </si>
  <si>
    <t>Arts London</t>
  </si>
  <si>
    <t>Aston</t>
  </si>
  <si>
    <t>Babraham Institute</t>
  </si>
  <si>
    <t>Bangor</t>
  </si>
  <si>
    <t>Bath</t>
  </si>
  <si>
    <t>Bath Spa</t>
  </si>
  <si>
    <t>Bedfordshire</t>
  </si>
  <si>
    <t>Birkbeck</t>
  </si>
  <si>
    <t>Birmingham</t>
  </si>
  <si>
    <t>Birmingham City</t>
  </si>
  <si>
    <t>Bolton</t>
  </si>
  <si>
    <t>Bournemouth</t>
  </si>
  <si>
    <t>Bradford</t>
  </si>
  <si>
    <t>Brighton</t>
  </si>
  <si>
    <t>Bristol</t>
  </si>
  <si>
    <t>Brunel</t>
  </si>
  <si>
    <t>Cambridge</t>
  </si>
  <si>
    <t>Cardiff</t>
  </si>
  <si>
    <t>Cardiff Metropolitan</t>
  </si>
  <si>
    <t>Central Lancashire</t>
  </si>
  <si>
    <t>City</t>
  </si>
  <si>
    <t>City London</t>
  </si>
  <si>
    <t>Coventry</t>
  </si>
  <si>
    <t>Cranfield</t>
  </si>
  <si>
    <t>Cumbria</t>
  </si>
  <si>
    <t>De Montfort</t>
  </si>
  <si>
    <t>Derby</t>
  </si>
  <si>
    <t>Diamond Light Source</t>
  </si>
  <si>
    <t>Dundee</t>
  </si>
  <si>
    <t>Durham</t>
  </si>
  <si>
    <t>East Anglia</t>
  </si>
  <si>
    <t>East London</t>
  </si>
  <si>
    <t>Edge Hill</t>
  </si>
  <si>
    <t>Edinburgh</t>
  </si>
  <si>
    <t>Edinburgh Napier</t>
  </si>
  <si>
    <t>EMBL‐ European Bioinformatics Institute</t>
  </si>
  <si>
    <t>Essex</t>
  </si>
  <si>
    <t>Exeter</t>
  </si>
  <si>
    <t>Glamorgan</t>
  </si>
  <si>
    <t>Glasgow</t>
  </si>
  <si>
    <t>Glasgow Caledonian</t>
  </si>
  <si>
    <t>Glyndwr</t>
  </si>
  <si>
    <t>Goldsmiths College</t>
  </si>
  <si>
    <t>Greenwich</t>
  </si>
  <si>
    <t>Harper Adams</t>
  </si>
  <si>
    <t>Heriot-Watt</t>
  </si>
  <si>
    <t>Hertfordshire</t>
  </si>
  <si>
    <t>Huddersfield</t>
  </si>
  <si>
    <t>Hull</t>
  </si>
  <si>
    <t>Ibadan</t>
  </si>
  <si>
    <t>Imperial College London</t>
  </si>
  <si>
    <t>Institute of Cancer Research</t>
  </si>
  <si>
    <t>Institute of Development Studies</t>
  </si>
  <si>
    <t>Institute of Education</t>
  </si>
  <si>
    <t>Institute of Food Research</t>
  </si>
  <si>
    <t>John Innes Centre</t>
  </si>
  <si>
    <t>Keele</t>
  </si>
  <si>
    <t>Kent</t>
  </si>
  <si>
    <t>King's College</t>
  </si>
  <si>
    <t>Kingston</t>
  </si>
  <si>
    <t>Lancaster</t>
  </si>
  <si>
    <t>Leeds</t>
  </si>
  <si>
    <t>Leeds Metropolitan</t>
  </si>
  <si>
    <t>Leicester</t>
  </si>
  <si>
    <t>Lincoln</t>
  </si>
  <si>
    <t>Liverpool</t>
  </si>
  <si>
    <t>Liverpool Hope</t>
  </si>
  <si>
    <t>Liverpool John Moores</t>
  </si>
  <si>
    <t>Liverpool School of Tropical Medicine</t>
  </si>
  <si>
    <t>London</t>
  </si>
  <si>
    <t>London Metropolitan</t>
  </si>
  <si>
    <t>London School Economics and Political Science</t>
  </si>
  <si>
    <t>London School of Hygiene and Tropical Medicine</t>
  </si>
  <si>
    <t>London South Bank</t>
  </si>
  <si>
    <t>Loughborough</t>
  </si>
  <si>
    <t>Manchester</t>
  </si>
  <si>
    <t>Manchester Metropolitan</t>
  </si>
  <si>
    <t>Middlesex</t>
  </si>
  <si>
    <t>MRC Centre Cambridge</t>
  </si>
  <si>
    <t>MRC Centre Oxfordshire</t>
  </si>
  <si>
    <t>MRC National Institute for Medical Research</t>
  </si>
  <si>
    <t>National Centre for Social Research</t>
  </si>
  <si>
    <t>National Institute of Agricultural Botany</t>
  </si>
  <si>
    <t>National Oceanography Centre</t>
  </si>
  <si>
    <t>NERC British Antarctic Survey</t>
  </si>
  <si>
    <t>NERC British Geological Survey</t>
  </si>
  <si>
    <t>NERC Centre for Ecology and Hydrology</t>
  </si>
  <si>
    <t>Newcastle</t>
  </si>
  <si>
    <t>Newman College</t>
  </si>
  <si>
    <t>Northampton</t>
  </si>
  <si>
    <t>Northumbria</t>
  </si>
  <si>
    <t>Nottingham</t>
  </si>
  <si>
    <t>Nottingham Trent</t>
  </si>
  <si>
    <t>Open</t>
  </si>
  <si>
    <t>Oxford</t>
  </si>
  <si>
    <t>Oxford Brookes</t>
  </si>
  <si>
    <t>Plymouth</t>
  </si>
  <si>
    <t>Portsmouth</t>
  </si>
  <si>
    <t>Queen Margaret (Edinburgh)</t>
  </si>
  <si>
    <t>Queen Mary and Westfield</t>
  </si>
  <si>
    <t>Queen Mary, London</t>
  </si>
  <si>
    <t>Queen's Belfast</t>
  </si>
  <si>
    <t>Reading</t>
  </si>
  <si>
    <t>Robert Gordon</t>
  </si>
  <si>
    <t>Roehampton</t>
  </si>
  <si>
    <t>Rothamsted Research</t>
  </si>
  <si>
    <t>Royal College Art</t>
  </si>
  <si>
    <t>Royal College Music</t>
  </si>
  <si>
    <t>Royal College of Art</t>
  </si>
  <si>
    <t>Royal Holloway</t>
  </si>
  <si>
    <t>Royal Veterinary College</t>
  </si>
  <si>
    <t>Salford</t>
  </si>
  <si>
    <t>School of Oriental and African Studies</t>
  </si>
  <si>
    <t>Scottish Association For Marine Science</t>
  </si>
  <si>
    <t>Sheffield</t>
  </si>
  <si>
    <t>Sheffield Hallam</t>
  </si>
  <si>
    <t>South Bank</t>
  </si>
  <si>
    <t>Southampton</t>
  </si>
  <si>
    <t>Southampton Solent</t>
  </si>
  <si>
    <t>SRUC</t>
  </si>
  <si>
    <t>St Andrews</t>
  </si>
  <si>
    <t>St Mary's College</t>
  </si>
  <si>
    <t>Staffordshire</t>
  </si>
  <si>
    <t>STFC - Laboratories</t>
  </si>
  <si>
    <t>Stirling</t>
  </si>
  <si>
    <t>Strathclyde</t>
  </si>
  <si>
    <t>Sunderland</t>
  </si>
  <si>
    <t>Surrey</t>
  </si>
  <si>
    <t>Sussex</t>
  </si>
  <si>
    <t>Swansea</t>
  </si>
  <si>
    <t>Swansea Metropolitan</t>
  </si>
  <si>
    <t>Teesside</t>
  </si>
  <si>
    <t>Translational Health Science &amp; Tech Inst</t>
  </si>
  <si>
    <t>Ulster</t>
  </si>
  <si>
    <t>Univerity for the Creative Arts</t>
  </si>
  <si>
    <t>University College Falmouth</t>
  </si>
  <si>
    <t>University College London</t>
  </si>
  <si>
    <t>University of the Highlands and Islands</t>
  </si>
  <si>
    <t>University of the West of Scotland</t>
  </si>
  <si>
    <t>Warwick</t>
  </si>
  <si>
    <t>Wellcome Trust Sanger Institute</t>
  </si>
  <si>
    <t>West England</t>
  </si>
  <si>
    <t>West London</t>
  </si>
  <si>
    <t>West of Scotland</t>
  </si>
  <si>
    <t>Westminster</t>
  </si>
  <si>
    <t>Wolverhampton</t>
  </si>
  <si>
    <t>Writtle College</t>
  </si>
  <si>
    <t>York</t>
  </si>
  <si>
    <t>Amount (£)</t>
  </si>
  <si>
    <t>Gloucestershire</t>
  </si>
  <si>
    <t>Scottish Universities Env Research Cen</t>
  </si>
  <si>
    <t>Wales, Lampeter</t>
  </si>
  <si>
    <t>NERC</t>
  </si>
  <si>
    <t>EPSRC</t>
  </si>
  <si>
    <t xml:space="preserve">St George's </t>
  </si>
  <si>
    <t>Total for listed institutions</t>
  </si>
  <si>
    <t>Totals</t>
  </si>
  <si>
    <t>notes: AHRC and ESRC figures are for responsive mode only. MRC figures include fellowships. Some specialist and non-academic recipients have been excluded. Hence, success rates may differ slightly from research councils' official figures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</si>
</sst>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49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3" fillId="0" borderId="0" xfId="55" applyFont="1">
      <alignment/>
      <protection/>
    </xf>
    <xf numFmtId="0" fontId="2" fillId="0" borderId="0" xfId="55">
      <alignment/>
      <protection/>
    </xf>
    <xf numFmtId="0" fontId="46" fillId="33" borderId="10" xfId="0" applyFont="1" applyFill="1" applyBorder="1" applyAlignment="1">
      <alignment/>
    </xf>
    <xf numFmtId="0" fontId="47" fillId="33" borderId="1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7" borderId="0" xfId="0" applyFill="1" applyBorder="1" applyAlignment="1">
      <alignment/>
    </xf>
    <xf numFmtId="0" fontId="9" fillId="34" borderId="12" xfId="0" applyFont="1" applyFill="1" applyBorder="1" applyAlignment="1">
      <alignment horizontal="right"/>
    </xf>
    <xf numFmtId="1" fontId="0" fillId="0" borderId="0" xfId="0" applyNumberFormat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/>
    </xf>
    <xf numFmtId="0" fontId="48" fillId="0" borderId="0" xfId="0" applyFont="1" applyAlignment="1">
      <alignment vertical="center"/>
    </xf>
    <xf numFmtId="0" fontId="0" fillId="19" borderId="11" xfId="0" applyFill="1" applyBorder="1" applyAlignment="1">
      <alignment/>
    </xf>
    <xf numFmtId="0" fontId="0" fillId="19" borderId="18" xfId="0" applyFill="1" applyBorder="1" applyAlignment="1">
      <alignment/>
    </xf>
    <xf numFmtId="44" fontId="0" fillId="19" borderId="19" xfId="44" applyFont="1" applyFill="1" applyBorder="1" applyAlignment="1">
      <alignment/>
    </xf>
    <xf numFmtId="0" fontId="11" fillId="11" borderId="17" xfId="0" applyFont="1" applyFill="1" applyBorder="1" applyAlignment="1">
      <alignment/>
    </xf>
    <xf numFmtId="1" fontId="11" fillId="11" borderId="17" xfId="0" applyNumberFormat="1" applyFont="1" applyFill="1" applyBorder="1" applyAlignment="1">
      <alignment/>
    </xf>
    <xf numFmtId="0" fontId="11" fillId="19" borderId="17" xfId="0" applyFont="1" applyFill="1" applyBorder="1" applyAlignment="1">
      <alignment/>
    </xf>
    <xf numFmtId="1" fontId="11" fillId="19" borderId="17" xfId="0" applyNumberFormat="1" applyFont="1" applyFill="1" applyBorder="1" applyAlignment="1">
      <alignment/>
    </xf>
    <xf numFmtId="0" fontId="0" fillId="15" borderId="11" xfId="0" applyFill="1" applyBorder="1" applyAlignment="1">
      <alignment/>
    </xf>
    <xf numFmtId="0" fontId="0" fillId="15" borderId="18" xfId="0" applyFill="1" applyBorder="1" applyAlignment="1">
      <alignment/>
    </xf>
    <xf numFmtId="44" fontId="0" fillId="15" borderId="19" xfId="44" applyFont="1" applyFill="1" applyBorder="1" applyAlignment="1">
      <alignment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0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0" xfId="0" applyFill="1" applyBorder="1" applyAlignment="1">
      <alignment/>
    </xf>
    <xf numFmtId="0" fontId="11" fillId="9" borderId="17" xfId="0" applyFont="1" applyFill="1" applyBorder="1" applyAlignment="1">
      <alignment/>
    </xf>
    <xf numFmtId="1" fontId="11" fillId="9" borderId="17" xfId="0" applyNumberFormat="1" applyFont="1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8" xfId="0" applyFill="1" applyBorder="1" applyAlignment="1">
      <alignment/>
    </xf>
    <xf numFmtId="44" fontId="0" fillId="10" borderId="18" xfId="44" applyFont="1" applyFill="1" applyBorder="1" applyAlignment="1">
      <alignment/>
    </xf>
    <xf numFmtId="1" fontId="0" fillId="4" borderId="0" xfId="0" applyNumberFormat="1" applyFill="1" applyBorder="1" applyAlignment="1">
      <alignment/>
    </xf>
    <xf numFmtId="0" fontId="11" fillId="10" borderId="17" xfId="0" applyFont="1" applyFill="1" applyBorder="1" applyAlignment="1">
      <alignment/>
    </xf>
    <xf numFmtId="1" fontId="11" fillId="10" borderId="17" xfId="0" applyNumberFormat="1" applyFon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8" xfId="0" applyFill="1" applyBorder="1" applyAlignment="1">
      <alignment/>
    </xf>
    <xf numFmtId="44" fontId="0" fillId="11" borderId="19" xfId="44" applyFont="1" applyFill="1" applyBorder="1" applyAlignment="1">
      <alignment/>
    </xf>
    <xf numFmtId="0" fontId="11" fillId="11" borderId="21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18" xfId="0" applyFill="1" applyBorder="1" applyAlignment="1">
      <alignment/>
    </xf>
    <xf numFmtId="44" fontId="0" fillId="8" borderId="19" xfId="44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11" fillId="8" borderId="16" xfId="0" applyFont="1" applyFill="1" applyBorder="1" applyAlignment="1">
      <alignment/>
    </xf>
    <xf numFmtId="0" fontId="11" fillId="8" borderId="17" xfId="0" applyFont="1" applyFill="1" applyBorder="1" applyAlignment="1">
      <alignment/>
    </xf>
    <xf numFmtId="1" fontId="11" fillId="8" borderId="17" xfId="0" applyNumberFormat="1" applyFont="1" applyFill="1" applyBorder="1" applyAlignment="1">
      <alignment/>
    </xf>
    <xf numFmtId="0" fontId="0" fillId="7" borderId="0" xfId="0" applyFill="1" applyAlignment="1">
      <alignment/>
    </xf>
    <xf numFmtId="164" fontId="0" fillId="3" borderId="22" xfId="44" applyNumberFormat="1" applyFont="1" applyFill="1" applyBorder="1" applyAlignment="1">
      <alignment/>
    </xf>
    <xf numFmtId="164" fontId="11" fillId="9" borderId="23" xfId="44" applyNumberFormat="1" applyFont="1" applyFill="1" applyBorder="1" applyAlignment="1">
      <alignment/>
    </xf>
    <xf numFmtId="164" fontId="0" fillId="4" borderId="0" xfId="44" applyNumberFormat="1" applyFont="1" applyFill="1" applyBorder="1" applyAlignment="1">
      <alignment/>
    </xf>
    <xf numFmtId="164" fontId="11" fillId="10" borderId="17" xfId="44" applyNumberFormat="1" applyFont="1" applyFill="1" applyBorder="1" applyAlignment="1">
      <alignment/>
    </xf>
    <xf numFmtId="164" fontId="11" fillId="19" borderId="23" xfId="44" applyNumberFormat="1" applyFont="1" applyFill="1" applyBorder="1" applyAlignment="1">
      <alignment/>
    </xf>
    <xf numFmtId="164" fontId="0" fillId="5" borderId="0" xfId="44" applyNumberFormat="1" applyFont="1" applyFill="1" applyBorder="1" applyAlignment="1">
      <alignment/>
    </xf>
    <xf numFmtId="164" fontId="11" fillId="11" borderId="23" xfId="44" applyNumberFormat="1" applyFont="1" applyFill="1" applyBorder="1" applyAlignment="1">
      <alignment/>
    </xf>
    <xf numFmtId="164" fontId="0" fillId="2" borderId="0" xfId="44" applyNumberFormat="1" applyFont="1" applyFill="1" applyBorder="1" applyAlignment="1">
      <alignment/>
    </xf>
    <xf numFmtId="164" fontId="11" fillId="8" borderId="17" xfId="0" applyNumberFormat="1" applyFont="1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47" fillId="0" borderId="22" xfId="0" applyFont="1" applyBorder="1" applyAlignment="1">
      <alignment horizontal="right"/>
    </xf>
    <xf numFmtId="1" fontId="0" fillId="7" borderId="0" xfId="0" applyNumberFormat="1" applyFill="1" applyAlignment="1">
      <alignment/>
    </xf>
    <xf numFmtId="0" fontId="47" fillId="0" borderId="15" xfId="0" applyFont="1" applyBorder="1" applyAlignment="1">
      <alignment horizontal="right"/>
    </xf>
    <xf numFmtId="0" fontId="47" fillId="0" borderId="22" xfId="0" applyFont="1" applyFill="1" applyBorder="1" applyAlignment="1">
      <alignment horizontal="right"/>
    </xf>
    <xf numFmtId="0" fontId="47" fillId="34" borderId="22" xfId="0" applyFont="1" applyFill="1" applyBorder="1" applyAlignment="1">
      <alignment horizontal="right"/>
    </xf>
    <xf numFmtId="0" fontId="47" fillId="0" borderId="25" xfId="0" applyFont="1" applyBorder="1" applyAlignment="1">
      <alignment horizontal="right"/>
    </xf>
    <xf numFmtId="164" fontId="0" fillId="7" borderId="0" xfId="42" applyNumberFormat="1" applyFont="1" applyFill="1" applyAlignment="1">
      <alignment/>
    </xf>
    <xf numFmtId="164" fontId="0" fillId="7" borderId="22" xfId="42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8" xfId="0" applyFill="1" applyBorder="1" applyAlignment="1">
      <alignment/>
    </xf>
    <xf numFmtId="44" fontId="0" fillId="35" borderId="19" xfId="44" applyFont="1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1" fontId="0" fillId="36" borderId="0" xfId="0" applyNumberFormat="1" applyFill="1" applyBorder="1" applyAlignment="1">
      <alignment/>
    </xf>
    <xf numFmtId="164" fontId="0" fillId="36" borderId="22" xfId="44" applyNumberFormat="1" applyFont="1" applyFill="1" applyBorder="1" applyAlignment="1">
      <alignment/>
    </xf>
    <xf numFmtId="2" fontId="0" fillId="36" borderId="0" xfId="0" applyNumberFormat="1" applyFill="1" applyBorder="1" applyAlignment="1">
      <alignment/>
    </xf>
    <xf numFmtId="0" fontId="11" fillId="35" borderId="21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1" fontId="11" fillId="35" borderId="17" xfId="0" applyNumberFormat="1" applyFont="1" applyFill="1" applyBorder="1" applyAlignment="1">
      <alignment/>
    </xf>
    <xf numFmtId="164" fontId="11" fillId="35" borderId="23" xfId="44" applyNumberFormat="1" applyFont="1" applyFill="1" applyBorder="1" applyAlignment="1">
      <alignment/>
    </xf>
    <xf numFmtId="16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164" fontId="0" fillId="34" borderId="0" xfId="44" applyNumberFormat="1" applyFont="1" applyFill="1" applyBorder="1" applyAlignment="1">
      <alignment/>
    </xf>
    <xf numFmtId="1" fontId="0" fillId="34" borderId="0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164" fontId="0" fillId="34" borderId="0" xfId="42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5" fillId="0" borderId="0" xfId="55" applyFont="1" applyBorder="1" applyAlignment="1">
      <alignment vertical="top" wrapText="1"/>
      <protection/>
    </xf>
    <xf numFmtId="0" fontId="3" fillId="0" borderId="0" xfId="55" applyFont="1" applyBorder="1" applyAlignment="1">
      <alignment vertical="top" wrapText="1"/>
      <protection/>
    </xf>
    <xf numFmtId="9" fontId="3" fillId="0" borderId="0" xfId="59" applyFont="1" applyBorder="1" applyAlignment="1">
      <alignment vertical="top" wrapText="1"/>
    </xf>
    <xf numFmtId="3" fontId="3" fillId="0" borderId="0" xfId="55" applyNumberFormat="1" applyFont="1" applyBorder="1" applyAlignment="1">
      <alignment vertical="top" wrapText="1"/>
      <protection/>
    </xf>
    <xf numFmtId="0" fontId="4" fillId="0" borderId="0" xfId="55" applyFont="1" applyFill="1" applyBorder="1" applyAlignment="1">
      <alignment vertical="top" wrapText="1"/>
      <protection/>
    </xf>
    <xf numFmtId="0" fontId="4" fillId="0" borderId="0" xfId="55" applyFont="1" applyFill="1" applyBorder="1" applyAlignment="1">
      <alignment wrapText="1"/>
      <protection/>
    </xf>
    <xf numFmtId="0" fontId="4" fillId="0" borderId="0" xfId="55" applyFont="1" applyFill="1" applyBorder="1">
      <alignment/>
      <protection/>
    </xf>
    <xf numFmtId="0" fontId="46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46" fillId="37" borderId="13" xfId="0" applyFont="1" applyFill="1" applyBorder="1" applyAlignment="1">
      <alignment horizontal="center"/>
    </xf>
    <xf numFmtId="0" fontId="46" fillId="37" borderId="14" xfId="0" applyFont="1" applyFill="1" applyBorder="1" applyAlignment="1">
      <alignment horizontal="center"/>
    </xf>
    <xf numFmtId="0" fontId="46" fillId="37" borderId="27" xfId="0" applyFont="1" applyFill="1" applyBorder="1" applyAlignment="1">
      <alignment horizontal="center"/>
    </xf>
    <xf numFmtId="0" fontId="46" fillId="25" borderId="13" xfId="0" applyFont="1" applyFill="1" applyBorder="1" applyAlignment="1">
      <alignment horizontal="center"/>
    </xf>
    <xf numFmtId="0" fontId="46" fillId="25" borderId="14" xfId="0" applyFont="1" applyFill="1" applyBorder="1" applyAlignment="1">
      <alignment horizontal="center"/>
    </xf>
    <xf numFmtId="0" fontId="46" fillId="25" borderId="27" xfId="0" applyFont="1" applyFill="1" applyBorder="1" applyAlignment="1">
      <alignment horizontal="center"/>
    </xf>
    <xf numFmtId="0" fontId="46" fillId="21" borderId="13" xfId="0" applyFont="1" applyFill="1" applyBorder="1" applyAlignment="1">
      <alignment horizontal="center"/>
    </xf>
    <xf numFmtId="0" fontId="46" fillId="21" borderId="14" xfId="0" applyFont="1" applyFill="1" applyBorder="1" applyAlignment="1">
      <alignment horizontal="center"/>
    </xf>
    <xf numFmtId="0" fontId="46" fillId="21" borderId="27" xfId="0" applyFont="1" applyFill="1" applyBorder="1" applyAlignment="1">
      <alignment horizontal="center"/>
    </xf>
    <xf numFmtId="0" fontId="12" fillId="22" borderId="13" xfId="0" applyFont="1" applyFill="1" applyBorder="1" applyAlignment="1">
      <alignment horizontal="center"/>
    </xf>
    <xf numFmtId="0" fontId="12" fillId="22" borderId="14" xfId="0" applyFont="1" applyFill="1" applyBorder="1" applyAlignment="1">
      <alignment horizontal="center"/>
    </xf>
    <xf numFmtId="0" fontId="12" fillId="22" borderId="27" xfId="0" applyFont="1" applyFill="1" applyBorder="1" applyAlignment="1">
      <alignment horizontal="center"/>
    </xf>
    <xf numFmtId="0" fontId="46" fillId="23" borderId="13" xfId="0" applyFont="1" applyFill="1" applyBorder="1" applyAlignment="1">
      <alignment horizontal="center"/>
    </xf>
    <xf numFmtId="0" fontId="46" fillId="23" borderId="14" xfId="0" applyFont="1" applyFill="1" applyBorder="1" applyAlignment="1">
      <alignment horizontal="center"/>
    </xf>
    <xf numFmtId="0" fontId="46" fillId="23" borderId="27" xfId="0" applyFont="1" applyFill="1" applyBorder="1" applyAlignment="1">
      <alignment horizontal="center"/>
    </xf>
    <xf numFmtId="0" fontId="46" fillId="20" borderId="13" xfId="0" applyFont="1" applyFill="1" applyBorder="1" applyAlignment="1">
      <alignment horizontal="center"/>
    </xf>
    <xf numFmtId="0" fontId="46" fillId="20" borderId="14" xfId="0" applyFont="1" applyFill="1" applyBorder="1" applyAlignment="1">
      <alignment horizontal="center"/>
    </xf>
    <xf numFmtId="0" fontId="46" fillId="20" borderId="2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62"/>
  <sheetViews>
    <sheetView tabSelected="1" workbookViewId="0" topLeftCell="A1">
      <pane xSplit="1" topLeftCell="B1" activePane="topRight" state="frozen"/>
      <selection pane="topLeft" activeCell="A115" sqref="A115"/>
      <selection pane="topRight" activeCell="A1" sqref="A1"/>
    </sheetView>
  </sheetViews>
  <sheetFormatPr defaultColWidth="8.8515625" defaultRowHeight="15"/>
  <cols>
    <col min="1" max="1" width="41.00390625" style="0" bestFit="1" customWidth="1"/>
    <col min="2" max="2" width="9.28125" style="0" bestFit="1" customWidth="1"/>
    <col min="3" max="3" width="13.28125" style="0" customWidth="1"/>
    <col min="4" max="4" width="15.421875" style="0" customWidth="1"/>
    <col min="5" max="5" width="18.140625" style="1" customWidth="1"/>
    <col min="6" max="6" width="9.28125" style="0" bestFit="1" customWidth="1"/>
    <col min="7" max="7" width="12.140625" style="0" customWidth="1"/>
    <col min="8" max="8" width="16.140625" style="0" customWidth="1"/>
    <col min="9" max="9" width="12.421875" style="1" bestFit="1" customWidth="1"/>
    <col min="10" max="10" width="9.00390625" style="0" customWidth="1"/>
    <col min="11" max="11" width="11.8515625" style="0" customWidth="1"/>
    <col min="12" max="12" width="15.00390625" style="0" customWidth="1"/>
    <col min="13" max="13" width="18.00390625" style="1" customWidth="1"/>
    <col min="14" max="14" width="9.28125" style="0" bestFit="1" customWidth="1"/>
    <col min="15" max="15" width="11.00390625" style="0" bestFit="1" customWidth="1"/>
    <col min="16" max="16" width="14.28125" style="0" bestFit="1" customWidth="1"/>
    <col min="17" max="17" width="17.00390625" style="1" customWidth="1"/>
    <col min="18" max="18" width="9.28125" style="0" bestFit="1" customWidth="1"/>
    <col min="19" max="19" width="12.140625" style="0" customWidth="1"/>
    <col min="20" max="20" width="15.421875" style="0" customWidth="1"/>
    <col min="21" max="21" width="17.8515625" style="0" customWidth="1"/>
    <col min="22" max="22" width="9.28125" style="0" bestFit="1" customWidth="1"/>
    <col min="23" max="23" width="13.00390625" style="0" customWidth="1"/>
    <col min="24" max="24" width="14.8515625" style="0" customWidth="1"/>
    <col min="25" max="25" width="19.421875" style="1" customWidth="1"/>
    <col min="26" max="26" width="9.28125" style="0" customWidth="1"/>
    <col min="27" max="27" width="12.421875" style="0" customWidth="1"/>
    <col min="28" max="28" width="14.28125" style="0" customWidth="1"/>
    <col min="29" max="29" width="18.7109375" style="0" customWidth="1"/>
    <col min="30" max="30" width="8.8515625" style="0" customWidth="1"/>
    <col min="31" max="31" width="13.28125" style="0" bestFit="1" customWidth="1"/>
  </cols>
  <sheetData>
    <row r="1" spans="1:29" ht="15" thickBot="1">
      <c r="A1" s="4"/>
      <c r="B1" s="113" t="s">
        <v>0</v>
      </c>
      <c r="C1" s="114"/>
      <c r="D1" s="114"/>
      <c r="E1" s="115"/>
      <c r="F1" s="116" t="s">
        <v>1</v>
      </c>
      <c r="G1" s="117"/>
      <c r="H1" s="117"/>
      <c r="I1" s="118"/>
      <c r="J1" s="119" t="s">
        <v>2</v>
      </c>
      <c r="K1" s="120"/>
      <c r="L1" s="120"/>
      <c r="M1" s="121"/>
      <c r="N1" s="122" t="s">
        <v>3</v>
      </c>
      <c r="O1" s="123"/>
      <c r="P1" s="123"/>
      <c r="Q1" s="124"/>
      <c r="R1" s="125" t="s">
        <v>163</v>
      </c>
      <c r="S1" s="126"/>
      <c r="T1" s="126"/>
      <c r="U1" s="127"/>
      <c r="V1" s="110" t="s">
        <v>164</v>
      </c>
      <c r="W1" s="111"/>
      <c r="X1" s="111"/>
      <c r="Y1" s="112"/>
      <c r="Z1" s="107" t="s">
        <v>167</v>
      </c>
      <c r="AA1" s="108"/>
      <c r="AB1" s="108"/>
      <c r="AC1" s="109"/>
    </row>
    <row r="2" spans="1:29" ht="15" thickBot="1">
      <c r="A2" s="5"/>
      <c r="B2" s="17" t="s">
        <v>4</v>
      </c>
      <c r="C2" s="18" t="s">
        <v>5</v>
      </c>
      <c r="D2" s="18" t="s">
        <v>6</v>
      </c>
      <c r="E2" s="19" t="s">
        <v>159</v>
      </c>
      <c r="F2" s="24" t="s">
        <v>4</v>
      </c>
      <c r="G2" s="25" t="s">
        <v>5</v>
      </c>
      <c r="H2" s="25" t="s">
        <v>6</v>
      </c>
      <c r="I2" s="26" t="s">
        <v>159</v>
      </c>
      <c r="J2" s="35" t="s">
        <v>4</v>
      </c>
      <c r="K2" s="36" t="s">
        <v>5</v>
      </c>
      <c r="L2" s="36" t="s">
        <v>6</v>
      </c>
      <c r="M2" s="37" t="s">
        <v>159</v>
      </c>
      <c r="N2" s="41" t="s">
        <v>4</v>
      </c>
      <c r="O2" s="42" t="s">
        <v>5</v>
      </c>
      <c r="P2" s="42" t="s">
        <v>6</v>
      </c>
      <c r="Q2" s="43" t="s">
        <v>159</v>
      </c>
      <c r="R2" s="46" t="s">
        <v>4</v>
      </c>
      <c r="S2" s="47" t="s">
        <v>5</v>
      </c>
      <c r="T2" s="47" t="s">
        <v>6</v>
      </c>
      <c r="U2" s="48" t="s">
        <v>159</v>
      </c>
      <c r="V2" s="75" t="s">
        <v>4</v>
      </c>
      <c r="W2" s="76" t="s">
        <v>5</v>
      </c>
      <c r="X2" s="76" t="s">
        <v>6</v>
      </c>
      <c r="Y2" s="77" t="s">
        <v>159</v>
      </c>
      <c r="Z2" s="10" t="s">
        <v>4</v>
      </c>
      <c r="AA2" s="11" t="s">
        <v>5</v>
      </c>
      <c r="AB2" s="11" t="s">
        <v>6</v>
      </c>
      <c r="AC2" s="12" t="s">
        <v>159</v>
      </c>
    </row>
    <row r="3" spans="1:31" ht="13.5">
      <c r="A3" s="69" t="s">
        <v>7</v>
      </c>
      <c r="B3" s="54">
        <v>2</v>
      </c>
      <c r="C3" s="54">
        <v>2</v>
      </c>
      <c r="D3" s="54">
        <v>100</v>
      </c>
      <c r="E3" s="73">
        <v>425776</v>
      </c>
      <c r="F3" s="31">
        <v>8</v>
      </c>
      <c r="G3" s="32">
        <v>30</v>
      </c>
      <c r="H3" s="32">
        <v>27</v>
      </c>
      <c r="I3" s="55">
        <v>2532000</v>
      </c>
      <c r="J3" s="29">
        <v>2</v>
      </c>
      <c r="K3" s="30">
        <v>20</v>
      </c>
      <c r="L3" s="30">
        <v>10</v>
      </c>
      <c r="M3" s="57">
        <v>880000</v>
      </c>
      <c r="N3" s="27">
        <v>1</v>
      </c>
      <c r="O3" s="28">
        <v>1</v>
      </c>
      <c r="P3" s="28">
        <v>100</v>
      </c>
      <c r="Q3" s="60">
        <v>429746</v>
      </c>
      <c r="R3" s="49">
        <v>9</v>
      </c>
      <c r="S3" s="50">
        <v>26</v>
      </c>
      <c r="T3" s="50">
        <v>34</v>
      </c>
      <c r="U3" s="62">
        <v>1694214</v>
      </c>
      <c r="V3" s="79">
        <v>7</v>
      </c>
      <c r="W3" s="80">
        <v>16</v>
      </c>
      <c r="X3" s="81">
        <f>(0.44*100)</f>
        <v>44</v>
      </c>
      <c r="Y3" s="82">
        <v>3405566</v>
      </c>
      <c r="Z3">
        <f aca="true" t="shared" si="0" ref="Z3:Z34">(B3+F3+J3+N3+R3+V3)</f>
        <v>29</v>
      </c>
      <c r="AA3">
        <f aca="true" t="shared" si="1" ref="AA3:AA34">(C3+G3+K3+O3+S3+W3)</f>
        <v>95</v>
      </c>
      <c r="AB3" s="9">
        <v>30.526315789473685</v>
      </c>
      <c r="AC3" s="64">
        <f aca="true" t="shared" si="2" ref="AC3:AC34">(E3+I3+M3+Q3+U3+Y3)</f>
        <v>9367302</v>
      </c>
      <c r="AE3" s="88"/>
    </row>
    <row r="4" spans="1:31" ht="13.5">
      <c r="A4" s="67" t="s">
        <v>8</v>
      </c>
      <c r="B4" s="7"/>
      <c r="C4" s="7"/>
      <c r="D4" s="7"/>
      <c r="E4" s="74"/>
      <c r="F4" s="31">
        <v>0</v>
      </c>
      <c r="G4" s="32">
        <v>2</v>
      </c>
      <c r="H4" s="32">
        <v>0</v>
      </c>
      <c r="I4" s="55">
        <v>0</v>
      </c>
      <c r="J4" s="29"/>
      <c r="K4" s="30"/>
      <c r="L4" s="30"/>
      <c r="M4" s="57"/>
      <c r="N4" s="27"/>
      <c r="O4" s="28"/>
      <c r="P4" s="28"/>
      <c r="Q4" s="60"/>
      <c r="R4" s="45">
        <v>0</v>
      </c>
      <c r="S4" s="50">
        <v>2</v>
      </c>
      <c r="T4" s="50">
        <v>0</v>
      </c>
      <c r="U4" s="62">
        <v>0</v>
      </c>
      <c r="V4" s="78">
        <v>0</v>
      </c>
      <c r="W4" s="80">
        <v>2</v>
      </c>
      <c r="X4" s="81">
        <v>0</v>
      </c>
      <c r="Y4" s="82">
        <v>0</v>
      </c>
      <c r="Z4">
        <f t="shared" si="0"/>
        <v>0</v>
      </c>
      <c r="AA4">
        <f t="shared" si="1"/>
        <v>6</v>
      </c>
      <c r="AB4" s="9">
        <v>0</v>
      </c>
      <c r="AC4" s="65">
        <f t="shared" si="2"/>
        <v>0</v>
      </c>
      <c r="AE4" s="88"/>
    </row>
    <row r="5" spans="1:31" ht="13.5">
      <c r="A5" s="67" t="s">
        <v>9</v>
      </c>
      <c r="B5" s="54">
        <v>1</v>
      </c>
      <c r="C5" s="54">
        <v>3</v>
      </c>
      <c r="D5" s="68">
        <v>33.33333333333333</v>
      </c>
      <c r="E5" s="73">
        <v>802412</v>
      </c>
      <c r="F5" s="31">
        <v>5</v>
      </c>
      <c r="G5" s="32">
        <v>10</v>
      </c>
      <c r="H5" s="32">
        <v>50</v>
      </c>
      <c r="I5" s="55">
        <v>1888000</v>
      </c>
      <c r="J5" s="29">
        <v>0</v>
      </c>
      <c r="K5" s="30">
        <v>1</v>
      </c>
      <c r="L5" s="30">
        <v>0</v>
      </c>
      <c r="M5" s="57">
        <v>0</v>
      </c>
      <c r="N5" s="27">
        <v>0</v>
      </c>
      <c r="O5" s="28">
        <v>1</v>
      </c>
      <c r="P5" s="28">
        <v>0</v>
      </c>
      <c r="Q5" s="60">
        <v>0</v>
      </c>
      <c r="R5" s="45">
        <v>5</v>
      </c>
      <c r="S5" s="50">
        <v>19</v>
      </c>
      <c r="T5" s="50">
        <v>26</v>
      </c>
      <c r="U5" s="62">
        <v>871536</v>
      </c>
      <c r="V5" s="78">
        <v>2</v>
      </c>
      <c r="W5" s="80">
        <v>5</v>
      </c>
      <c r="X5" s="81">
        <f>(0.4*100)</f>
        <v>40</v>
      </c>
      <c r="Y5" s="82">
        <v>289624</v>
      </c>
      <c r="Z5">
        <f t="shared" si="0"/>
        <v>13</v>
      </c>
      <c r="AA5">
        <f t="shared" si="1"/>
        <v>39</v>
      </c>
      <c r="AB5" s="9">
        <v>33.33333333333333</v>
      </c>
      <c r="AC5" s="65">
        <f t="shared" si="2"/>
        <v>3851572</v>
      </c>
      <c r="AE5" s="88"/>
    </row>
    <row r="6" spans="1:31" ht="13.5">
      <c r="A6" s="67" t="s">
        <v>10</v>
      </c>
      <c r="B6" s="7">
        <v>0</v>
      </c>
      <c r="C6" s="7">
        <v>1</v>
      </c>
      <c r="D6" s="7">
        <v>0</v>
      </c>
      <c r="E6" s="74">
        <v>0</v>
      </c>
      <c r="F6" s="31"/>
      <c r="G6" s="32"/>
      <c r="H6" s="32"/>
      <c r="I6" s="55">
        <v>0</v>
      </c>
      <c r="J6" s="29"/>
      <c r="K6" s="30"/>
      <c r="L6" s="30"/>
      <c r="M6" s="57"/>
      <c r="N6" s="27"/>
      <c r="O6" s="28"/>
      <c r="P6" s="28"/>
      <c r="Q6" s="60"/>
      <c r="R6" s="45">
        <v>0</v>
      </c>
      <c r="S6" s="50">
        <v>1</v>
      </c>
      <c r="T6" s="50">
        <v>0</v>
      </c>
      <c r="U6" s="62">
        <v>0</v>
      </c>
      <c r="V6" s="78"/>
      <c r="W6" s="80"/>
      <c r="X6" s="83"/>
      <c r="Y6" s="82"/>
      <c r="Z6">
        <f t="shared" si="0"/>
        <v>0</v>
      </c>
      <c r="AA6">
        <f t="shared" si="1"/>
        <v>2</v>
      </c>
      <c r="AB6" s="9">
        <v>0</v>
      </c>
      <c r="AC6" s="65">
        <f t="shared" si="2"/>
        <v>0</v>
      </c>
      <c r="AE6" s="88"/>
    </row>
    <row r="7" spans="1:31" ht="13.5">
      <c r="A7" s="67" t="s">
        <v>11</v>
      </c>
      <c r="B7" s="7">
        <v>0</v>
      </c>
      <c r="C7" s="7">
        <v>3</v>
      </c>
      <c r="D7" s="7">
        <v>0</v>
      </c>
      <c r="E7" s="74">
        <v>0</v>
      </c>
      <c r="F7" s="31"/>
      <c r="G7" s="32"/>
      <c r="H7" s="32"/>
      <c r="I7" s="55">
        <v>0</v>
      </c>
      <c r="J7" s="29"/>
      <c r="K7" s="30"/>
      <c r="L7" s="30"/>
      <c r="M7" s="57"/>
      <c r="N7" s="27"/>
      <c r="O7" s="28"/>
      <c r="P7" s="28"/>
      <c r="Q7" s="60"/>
      <c r="R7" s="45"/>
      <c r="S7" s="50"/>
      <c r="T7" s="50"/>
      <c r="U7" s="62"/>
      <c r="V7" s="78"/>
      <c r="W7" s="80"/>
      <c r="X7" s="83"/>
      <c r="Y7" s="82"/>
      <c r="Z7">
        <f t="shared" si="0"/>
        <v>0</v>
      </c>
      <c r="AA7">
        <f t="shared" si="1"/>
        <v>3</v>
      </c>
      <c r="AB7" s="9">
        <v>0</v>
      </c>
      <c r="AC7" s="65">
        <f t="shared" si="2"/>
        <v>0</v>
      </c>
      <c r="AE7" s="88"/>
    </row>
    <row r="8" spans="1:31" ht="13.5">
      <c r="A8" s="67" t="s">
        <v>12</v>
      </c>
      <c r="B8" s="7"/>
      <c r="C8" s="7"/>
      <c r="D8" s="7"/>
      <c r="E8" s="74"/>
      <c r="F8" s="31">
        <v>1</v>
      </c>
      <c r="G8" s="32">
        <v>5</v>
      </c>
      <c r="H8" s="32">
        <v>20</v>
      </c>
      <c r="I8" s="55">
        <v>363000</v>
      </c>
      <c r="J8" s="29"/>
      <c r="K8" s="30"/>
      <c r="L8" s="30"/>
      <c r="M8" s="57"/>
      <c r="N8" s="27">
        <v>1</v>
      </c>
      <c r="O8" s="28">
        <v>1</v>
      </c>
      <c r="P8" s="28">
        <v>100</v>
      </c>
      <c r="Q8" s="60">
        <v>356869</v>
      </c>
      <c r="R8" s="45"/>
      <c r="S8" s="50"/>
      <c r="T8" s="50"/>
      <c r="U8" s="62"/>
      <c r="V8" s="78">
        <v>4</v>
      </c>
      <c r="W8" s="80">
        <v>8</v>
      </c>
      <c r="X8" s="81">
        <f>(0.5*100)</f>
        <v>50</v>
      </c>
      <c r="Y8" s="82">
        <v>2239856</v>
      </c>
      <c r="Z8">
        <f t="shared" si="0"/>
        <v>6</v>
      </c>
      <c r="AA8">
        <f t="shared" si="1"/>
        <v>14</v>
      </c>
      <c r="AB8" s="9">
        <v>42.857142857142854</v>
      </c>
      <c r="AC8" s="65">
        <f t="shared" si="2"/>
        <v>2959725</v>
      </c>
      <c r="AE8" s="88"/>
    </row>
    <row r="9" spans="1:31" ht="13.5">
      <c r="A9" s="67" t="s">
        <v>13</v>
      </c>
      <c r="B9" s="7"/>
      <c r="C9" s="7"/>
      <c r="D9" s="7"/>
      <c r="E9" s="74"/>
      <c r="F9" s="31">
        <v>2</v>
      </c>
      <c r="G9" s="32">
        <v>3</v>
      </c>
      <c r="H9" s="32">
        <v>67</v>
      </c>
      <c r="I9" s="55">
        <v>419000</v>
      </c>
      <c r="J9" s="29">
        <v>3</v>
      </c>
      <c r="K9" s="30">
        <v>10</v>
      </c>
      <c r="L9" s="30">
        <v>30</v>
      </c>
      <c r="M9" s="57">
        <v>3550000</v>
      </c>
      <c r="N9" s="27"/>
      <c r="O9" s="28"/>
      <c r="P9" s="28"/>
      <c r="Q9" s="60"/>
      <c r="R9" s="45">
        <v>0</v>
      </c>
      <c r="S9" s="50">
        <v>1</v>
      </c>
      <c r="T9" s="50">
        <v>0</v>
      </c>
      <c r="U9" s="62">
        <v>0</v>
      </c>
      <c r="V9" s="78"/>
      <c r="W9" s="80"/>
      <c r="X9" s="81"/>
      <c r="Y9" s="82"/>
      <c r="Z9">
        <f t="shared" si="0"/>
        <v>5</v>
      </c>
      <c r="AA9">
        <f t="shared" si="1"/>
        <v>14</v>
      </c>
      <c r="AB9" s="9">
        <v>35.714285714285715</v>
      </c>
      <c r="AC9" s="65">
        <f t="shared" si="2"/>
        <v>3969000</v>
      </c>
      <c r="AE9" s="88"/>
    </row>
    <row r="10" spans="1:31" ht="13.5">
      <c r="A10" s="67" t="s">
        <v>14</v>
      </c>
      <c r="B10" s="54">
        <v>1</v>
      </c>
      <c r="C10" s="54">
        <v>1</v>
      </c>
      <c r="D10" s="54">
        <v>100</v>
      </c>
      <c r="E10" s="73">
        <v>419686</v>
      </c>
      <c r="F10" s="31">
        <v>0</v>
      </c>
      <c r="G10" s="32">
        <v>4</v>
      </c>
      <c r="H10" s="32">
        <v>0</v>
      </c>
      <c r="I10" s="55">
        <v>0</v>
      </c>
      <c r="J10" s="29">
        <v>0</v>
      </c>
      <c r="K10" s="30">
        <v>2</v>
      </c>
      <c r="L10" s="30">
        <v>0</v>
      </c>
      <c r="M10" s="57">
        <v>0</v>
      </c>
      <c r="N10" s="27">
        <v>0</v>
      </c>
      <c r="O10" s="28">
        <v>2</v>
      </c>
      <c r="P10" s="28">
        <v>0</v>
      </c>
      <c r="Q10" s="60">
        <v>0</v>
      </c>
      <c r="R10" s="45">
        <v>5</v>
      </c>
      <c r="S10" s="50">
        <v>26</v>
      </c>
      <c r="T10" s="50">
        <v>19</v>
      </c>
      <c r="U10" s="62">
        <v>1438587</v>
      </c>
      <c r="V10" s="78">
        <v>1</v>
      </c>
      <c r="W10" s="80">
        <v>2</v>
      </c>
      <c r="X10" s="81">
        <f>(0.5*100)</f>
        <v>50</v>
      </c>
      <c r="Y10" s="82">
        <v>231548</v>
      </c>
      <c r="Z10">
        <f t="shared" si="0"/>
        <v>7</v>
      </c>
      <c r="AA10">
        <f t="shared" si="1"/>
        <v>37</v>
      </c>
      <c r="AB10" s="9">
        <v>18.91891891891892</v>
      </c>
      <c r="AC10" s="65">
        <f t="shared" si="2"/>
        <v>2089821</v>
      </c>
      <c r="AE10" s="88"/>
    </row>
    <row r="11" spans="1:31" ht="13.5">
      <c r="A11" s="67" t="s">
        <v>15</v>
      </c>
      <c r="B11" s="7">
        <v>1</v>
      </c>
      <c r="C11" s="7">
        <v>1</v>
      </c>
      <c r="D11" s="7">
        <v>100</v>
      </c>
      <c r="E11" s="74">
        <v>423434</v>
      </c>
      <c r="F11" s="31">
        <v>3</v>
      </c>
      <c r="G11" s="32">
        <v>11</v>
      </c>
      <c r="H11" s="32">
        <v>27</v>
      </c>
      <c r="I11" s="55">
        <v>828000</v>
      </c>
      <c r="J11" s="29">
        <v>0</v>
      </c>
      <c r="K11" s="30">
        <v>12</v>
      </c>
      <c r="L11" s="30">
        <v>0</v>
      </c>
      <c r="M11" s="57">
        <v>0</v>
      </c>
      <c r="N11" s="27">
        <v>2</v>
      </c>
      <c r="O11" s="28">
        <v>5</v>
      </c>
      <c r="P11" s="28">
        <v>40</v>
      </c>
      <c r="Q11" s="60">
        <v>581663</v>
      </c>
      <c r="R11" s="45">
        <v>2</v>
      </c>
      <c r="S11" s="50">
        <v>5</v>
      </c>
      <c r="T11" s="50">
        <v>40</v>
      </c>
      <c r="U11" s="62">
        <v>251086</v>
      </c>
      <c r="V11" s="78">
        <v>29</v>
      </c>
      <c r="W11" s="80">
        <v>94</v>
      </c>
      <c r="X11" s="81">
        <f>(0.31*100)</f>
        <v>31</v>
      </c>
      <c r="Y11" s="82">
        <v>25513404</v>
      </c>
      <c r="Z11">
        <f t="shared" si="0"/>
        <v>37</v>
      </c>
      <c r="AA11">
        <f t="shared" si="1"/>
        <v>128</v>
      </c>
      <c r="AB11" s="9">
        <v>28.90625</v>
      </c>
      <c r="AC11" s="65">
        <f t="shared" si="2"/>
        <v>27597587</v>
      </c>
      <c r="AE11" s="88"/>
    </row>
    <row r="12" spans="1:31" ht="13.5">
      <c r="A12" s="67" t="s">
        <v>16</v>
      </c>
      <c r="B12" s="7">
        <v>0</v>
      </c>
      <c r="C12" s="7">
        <v>0</v>
      </c>
      <c r="D12" s="7">
        <v>0</v>
      </c>
      <c r="E12" s="74">
        <v>0</v>
      </c>
      <c r="F12" s="31"/>
      <c r="G12" s="32"/>
      <c r="H12" s="32"/>
      <c r="I12" s="55">
        <v>0</v>
      </c>
      <c r="J12" s="29"/>
      <c r="K12" s="30"/>
      <c r="L12" s="30"/>
      <c r="M12" s="57"/>
      <c r="N12" s="27"/>
      <c r="O12" s="28"/>
      <c r="P12" s="28"/>
      <c r="Q12" s="60"/>
      <c r="R12" s="45"/>
      <c r="S12" s="50"/>
      <c r="T12" s="50"/>
      <c r="U12" s="62"/>
      <c r="V12" s="78"/>
      <c r="W12" s="80"/>
      <c r="X12" s="81"/>
      <c r="Y12" s="82"/>
      <c r="Z12">
        <f t="shared" si="0"/>
        <v>0</v>
      </c>
      <c r="AA12">
        <f t="shared" si="1"/>
        <v>0</v>
      </c>
      <c r="AB12" s="9">
        <v>0</v>
      </c>
      <c r="AC12" s="65">
        <f t="shared" si="2"/>
        <v>0</v>
      </c>
      <c r="AE12" s="88"/>
    </row>
    <row r="13" spans="1:31" ht="13.5">
      <c r="A13" s="67" t="s">
        <v>17</v>
      </c>
      <c r="B13" s="7"/>
      <c r="C13" s="7"/>
      <c r="D13" s="7"/>
      <c r="E13" s="74"/>
      <c r="F13" s="31"/>
      <c r="G13" s="32"/>
      <c r="H13" s="32"/>
      <c r="I13" s="55">
        <v>0</v>
      </c>
      <c r="J13" s="29"/>
      <c r="K13" s="30"/>
      <c r="L13" s="30"/>
      <c r="M13" s="57"/>
      <c r="N13" s="27">
        <v>0</v>
      </c>
      <c r="O13" s="28">
        <v>1</v>
      </c>
      <c r="P13" s="28">
        <v>0</v>
      </c>
      <c r="Q13" s="60">
        <v>0</v>
      </c>
      <c r="R13" s="45">
        <v>0</v>
      </c>
      <c r="S13" s="50">
        <v>1</v>
      </c>
      <c r="T13" s="50">
        <v>0</v>
      </c>
      <c r="U13" s="62">
        <v>33082</v>
      </c>
      <c r="V13" s="78">
        <v>0</v>
      </c>
      <c r="W13" s="80">
        <v>2</v>
      </c>
      <c r="X13" s="81">
        <v>0</v>
      </c>
      <c r="Y13" s="82">
        <v>0</v>
      </c>
      <c r="Z13">
        <f t="shared" si="0"/>
        <v>0</v>
      </c>
      <c r="AA13">
        <f t="shared" si="1"/>
        <v>4</v>
      </c>
      <c r="AB13" s="9">
        <v>0</v>
      </c>
      <c r="AC13" s="65">
        <f t="shared" si="2"/>
        <v>33082</v>
      </c>
      <c r="AE13" s="88"/>
    </row>
    <row r="14" spans="1:31" ht="13.5">
      <c r="A14" s="67" t="s">
        <v>18</v>
      </c>
      <c r="B14" s="7"/>
      <c r="C14" s="7"/>
      <c r="D14" s="7"/>
      <c r="E14" s="74"/>
      <c r="F14" s="31">
        <v>1</v>
      </c>
      <c r="G14" s="32">
        <v>6</v>
      </c>
      <c r="H14" s="32">
        <v>17</v>
      </c>
      <c r="I14" s="55">
        <v>118000</v>
      </c>
      <c r="J14" s="29">
        <v>3</v>
      </c>
      <c r="K14" s="30">
        <v>5</v>
      </c>
      <c r="L14" s="30">
        <v>60</v>
      </c>
      <c r="M14" s="57">
        <v>4310000</v>
      </c>
      <c r="N14" s="27">
        <v>1</v>
      </c>
      <c r="O14" s="28">
        <v>2</v>
      </c>
      <c r="P14" s="28">
        <v>50</v>
      </c>
      <c r="Q14" s="60">
        <v>379355</v>
      </c>
      <c r="R14" s="45">
        <v>1</v>
      </c>
      <c r="S14" s="50">
        <v>4</v>
      </c>
      <c r="T14" s="50">
        <v>25</v>
      </c>
      <c r="U14" s="62">
        <v>19973</v>
      </c>
      <c r="V14" s="78">
        <v>0</v>
      </c>
      <c r="W14" s="80">
        <v>2</v>
      </c>
      <c r="X14" s="81">
        <v>0</v>
      </c>
      <c r="Y14" s="82">
        <v>0</v>
      </c>
      <c r="Z14">
        <f t="shared" si="0"/>
        <v>6</v>
      </c>
      <c r="AA14">
        <f t="shared" si="1"/>
        <v>19</v>
      </c>
      <c r="AB14" s="9">
        <v>31.57894736842105</v>
      </c>
      <c r="AC14" s="65">
        <f t="shared" si="2"/>
        <v>4827328</v>
      </c>
      <c r="AE14" s="88"/>
    </row>
    <row r="15" spans="1:31" ht="13.5">
      <c r="A15" s="67" t="s">
        <v>19</v>
      </c>
      <c r="B15" s="7">
        <v>3</v>
      </c>
      <c r="C15" s="7">
        <v>10</v>
      </c>
      <c r="D15" s="7">
        <v>30</v>
      </c>
      <c r="E15" s="74">
        <v>1519529</v>
      </c>
      <c r="F15" s="31">
        <v>6</v>
      </c>
      <c r="G15" s="32">
        <v>24</v>
      </c>
      <c r="H15" s="32">
        <v>25</v>
      </c>
      <c r="I15" s="55">
        <v>2274000</v>
      </c>
      <c r="J15" s="29">
        <v>11</v>
      </c>
      <c r="K15" s="30">
        <v>58</v>
      </c>
      <c r="L15" s="38">
        <v>19</v>
      </c>
      <c r="M15" s="57">
        <v>8260000</v>
      </c>
      <c r="N15" s="27">
        <v>5</v>
      </c>
      <c r="O15" s="28">
        <v>12</v>
      </c>
      <c r="P15" s="28">
        <v>42</v>
      </c>
      <c r="Q15" s="60">
        <v>1589462</v>
      </c>
      <c r="R15" s="45">
        <v>8</v>
      </c>
      <c r="S15" s="50">
        <v>26</v>
      </c>
      <c r="T15" s="50">
        <v>30</v>
      </c>
      <c r="U15" s="62">
        <v>1375084</v>
      </c>
      <c r="V15" s="78">
        <v>21</v>
      </c>
      <c r="W15" s="80">
        <v>67</v>
      </c>
      <c r="X15" s="81">
        <f>(0.31*100)</f>
        <v>31</v>
      </c>
      <c r="Y15" s="82">
        <v>13229351</v>
      </c>
      <c r="Z15">
        <f t="shared" si="0"/>
        <v>54</v>
      </c>
      <c r="AA15">
        <f t="shared" si="1"/>
        <v>197</v>
      </c>
      <c r="AB15" s="9">
        <v>27.411167512690355</v>
      </c>
      <c r="AC15" s="65">
        <f t="shared" si="2"/>
        <v>28247426</v>
      </c>
      <c r="AE15" s="88"/>
    </row>
    <row r="16" spans="1:31" ht="13.5">
      <c r="A16" s="67" t="s">
        <v>20</v>
      </c>
      <c r="B16" s="7">
        <v>0</v>
      </c>
      <c r="C16" s="7">
        <v>2</v>
      </c>
      <c r="D16" s="7">
        <v>0</v>
      </c>
      <c r="E16" s="74">
        <v>0</v>
      </c>
      <c r="F16" s="31"/>
      <c r="G16" s="32"/>
      <c r="H16" s="32"/>
      <c r="I16" s="55">
        <v>0</v>
      </c>
      <c r="J16" s="29">
        <v>0</v>
      </c>
      <c r="K16" s="30">
        <v>1</v>
      </c>
      <c r="L16" s="38">
        <v>0</v>
      </c>
      <c r="M16" s="57">
        <v>0</v>
      </c>
      <c r="N16" s="27"/>
      <c r="O16" s="28"/>
      <c r="P16" s="28"/>
      <c r="Q16" s="60"/>
      <c r="R16" s="45"/>
      <c r="S16" s="50"/>
      <c r="T16" s="50"/>
      <c r="U16" s="62"/>
      <c r="V16" s="78">
        <v>0</v>
      </c>
      <c r="W16" s="80">
        <v>3</v>
      </c>
      <c r="X16" s="81">
        <v>0</v>
      </c>
      <c r="Y16" s="82">
        <v>0</v>
      </c>
      <c r="Z16">
        <f t="shared" si="0"/>
        <v>0</v>
      </c>
      <c r="AA16">
        <f t="shared" si="1"/>
        <v>6</v>
      </c>
      <c r="AB16" s="9">
        <v>0</v>
      </c>
      <c r="AC16" s="65">
        <f t="shared" si="2"/>
        <v>0</v>
      </c>
      <c r="AE16" s="88"/>
    </row>
    <row r="17" spans="1:31" ht="13.5">
      <c r="A17" s="67" t="s">
        <v>21</v>
      </c>
      <c r="B17" s="7"/>
      <c r="C17" s="7"/>
      <c r="D17" s="7"/>
      <c r="E17" s="74"/>
      <c r="F17" s="31"/>
      <c r="G17" s="32"/>
      <c r="H17" s="32"/>
      <c r="I17" s="55">
        <v>0</v>
      </c>
      <c r="J17" s="29"/>
      <c r="K17" s="30"/>
      <c r="L17" s="38"/>
      <c r="M17" s="57"/>
      <c r="N17" s="27"/>
      <c r="O17" s="28"/>
      <c r="P17" s="28"/>
      <c r="Q17" s="60"/>
      <c r="R17" s="45"/>
      <c r="S17" s="50"/>
      <c r="T17" s="50"/>
      <c r="U17" s="62"/>
      <c r="V17" s="78">
        <v>0</v>
      </c>
      <c r="W17" s="80">
        <v>2</v>
      </c>
      <c r="X17" s="81">
        <v>0</v>
      </c>
      <c r="Y17" s="82">
        <v>0</v>
      </c>
      <c r="Z17">
        <f t="shared" si="0"/>
        <v>0</v>
      </c>
      <c r="AA17">
        <f t="shared" si="1"/>
        <v>2</v>
      </c>
      <c r="AB17" s="9">
        <v>0</v>
      </c>
      <c r="AC17" s="65">
        <f t="shared" si="2"/>
        <v>0</v>
      </c>
      <c r="AE17" s="88"/>
    </row>
    <row r="18" spans="1:31" ht="13.5">
      <c r="A18" s="67" t="s">
        <v>22</v>
      </c>
      <c r="B18" s="7">
        <v>1</v>
      </c>
      <c r="C18" s="7">
        <v>1</v>
      </c>
      <c r="D18" s="7">
        <v>100</v>
      </c>
      <c r="E18" s="74">
        <v>156056</v>
      </c>
      <c r="F18" s="31"/>
      <c r="G18" s="32"/>
      <c r="H18" s="32"/>
      <c r="I18" s="55">
        <v>0</v>
      </c>
      <c r="J18" s="29">
        <v>0</v>
      </c>
      <c r="K18" s="30">
        <v>1</v>
      </c>
      <c r="L18" s="38">
        <v>0</v>
      </c>
      <c r="M18" s="57">
        <v>0</v>
      </c>
      <c r="N18" s="27">
        <v>0</v>
      </c>
      <c r="O18" s="28">
        <v>1</v>
      </c>
      <c r="P18" s="28">
        <v>0</v>
      </c>
      <c r="Q18" s="60">
        <v>0</v>
      </c>
      <c r="R18" s="45">
        <v>0</v>
      </c>
      <c r="S18" s="50">
        <v>5</v>
      </c>
      <c r="T18" s="50">
        <v>0</v>
      </c>
      <c r="U18" s="62">
        <v>0</v>
      </c>
      <c r="V18" s="78">
        <v>0</v>
      </c>
      <c r="W18" s="80">
        <v>3</v>
      </c>
      <c r="X18" s="81">
        <v>0</v>
      </c>
      <c r="Y18" s="82">
        <v>0</v>
      </c>
      <c r="Z18">
        <f t="shared" si="0"/>
        <v>1</v>
      </c>
      <c r="AA18">
        <f t="shared" si="1"/>
        <v>11</v>
      </c>
      <c r="AB18" s="9">
        <v>9.090909090909092</v>
      </c>
      <c r="AC18" s="65">
        <f t="shared" si="2"/>
        <v>156056</v>
      </c>
      <c r="AE18" s="88"/>
    </row>
    <row r="19" spans="1:31" ht="13.5">
      <c r="A19" s="67" t="s">
        <v>23</v>
      </c>
      <c r="B19" s="7">
        <v>0</v>
      </c>
      <c r="C19" s="7">
        <v>0</v>
      </c>
      <c r="D19" s="7">
        <v>0</v>
      </c>
      <c r="E19" s="74">
        <v>0</v>
      </c>
      <c r="F19" s="31">
        <v>1</v>
      </c>
      <c r="G19" s="32">
        <v>1</v>
      </c>
      <c r="H19" s="32">
        <v>100</v>
      </c>
      <c r="I19" s="55">
        <v>407000</v>
      </c>
      <c r="J19" s="29">
        <v>3</v>
      </c>
      <c r="K19" s="30">
        <v>7</v>
      </c>
      <c r="L19" s="38">
        <v>43</v>
      </c>
      <c r="M19" s="57">
        <v>590000</v>
      </c>
      <c r="N19" s="27"/>
      <c r="O19" s="28"/>
      <c r="P19" s="28"/>
      <c r="Q19" s="60"/>
      <c r="R19" s="45"/>
      <c r="S19" s="50"/>
      <c r="T19" s="50"/>
      <c r="U19" s="62"/>
      <c r="V19" s="78">
        <v>0</v>
      </c>
      <c r="W19" s="80">
        <v>9</v>
      </c>
      <c r="X19" s="81">
        <v>0</v>
      </c>
      <c r="Y19" s="82">
        <v>0</v>
      </c>
      <c r="Z19">
        <f t="shared" si="0"/>
        <v>4</v>
      </c>
      <c r="AA19">
        <f t="shared" si="1"/>
        <v>17</v>
      </c>
      <c r="AB19" s="9">
        <v>23.52941176470588</v>
      </c>
      <c r="AC19" s="65">
        <f t="shared" si="2"/>
        <v>997000</v>
      </c>
      <c r="AE19" s="88"/>
    </row>
    <row r="20" spans="1:31" ht="13.5">
      <c r="A20" s="67" t="s">
        <v>24</v>
      </c>
      <c r="B20" s="7">
        <v>0</v>
      </c>
      <c r="C20" s="7">
        <v>2</v>
      </c>
      <c r="D20" s="7">
        <v>0</v>
      </c>
      <c r="E20" s="74">
        <v>0</v>
      </c>
      <c r="F20" s="31">
        <v>1</v>
      </c>
      <c r="G20" s="32">
        <v>5</v>
      </c>
      <c r="H20" s="32">
        <v>20</v>
      </c>
      <c r="I20" s="55">
        <v>94000</v>
      </c>
      <c r="J20" s="29">
        <v>0</v>
      </c>
      <c r="K20" s="30">
        <v>1</v>
      </c>
      <c r="L20" s="38">
        <v>0</v>
      </c>
      <c r="M20" s="57">
        <v>0</v>
      </c>
      <c r="N20" s="27"/>
      <c r="O20" s="28"/>
      <c r="P20" s="28"/>
      <c r="Q20" s="60"/>
      <c r="R20" s="45"/>
      <c r="S20" s="50"/>
      <c r="T20" s="50"/>
      <c r="U20" s="62"/>
      <c r="V20" s="78">
        <v>2</v>
      </c>
      <c r="W20" s="80">
        <v>7</v>
      </c>
      <c r="X20" s="81">
        <f>(0.29*100)</f>
        <v>28.999999999999996</v>
      </c>
      <c r="Y20" s="82">
        <v>438923</v>
      </c>
      <c r="Z20">
        <f t="shared" si="0"/>
        <v>3</v>
      </c>
      <c r="AA20">
        <f t="shared" si="1"/>
        <v>15</v>
      </c>
      <c r="AB20" s="9">
        <v>20</v>
      </c>
      <c r="AC20" s="65">
        <f t="shared" si="2"/>
        <v>532923</v>
      </c>
      <c r="AE20" s="88"/>
    </row>
    <row r="21" spans="1:31" ht="13.5">
      <c r="A21" s="67" t="s">
        <v>25</v>
      </c>
      <c r="B21" s="7">
        <v>0</v>
      </c>
      <c r="C21" s="7">
        <v>5</v>
      </c>
      <c r="D21" s="7">
        <v>0</v>
      </c>
      <c r="E21" s="74">
        <v>0</v>
      </c>
      <c r="F21" s="31">
        <v>12</v>
      </c>
      <c r="G21" s="32">
        <v>48</v>
      </c>
      <c r="H21" s="32">
        <v>25</v>
      </c>
      <c r="I21" s="55">
        <v>4210000</v>
      </c>
      <c r="J21" s="29">
        <v>19</v>
      </c>
      <c r="K21" s="30">
        <v>63</v>
      </c>
      <c r="L21" s="38">
        <v>30</v>
      </c>
      <c r="M21" s="57">
        <v>10230000</v>
      </c>
      <c r="N21" s="27">
        <v>0</v>
      </c>
      <c r="O21" s="28">
        <v>6</v>
      </c>
      <c r="P21" s="28">
        <v>0</v>
      </c>
      <c r="Q21" s="60">
        <v>0</v>
      </c>
      <c r="R21" s="45">
        <v>22</v>
      </c>
      <c r="S21" s="50">
        <v>60</v>
      </c>
      <c r="T21" s="50">
        <v>36</v>
      </c>
      <c r="U21" s="62">
        <v>5767922</v>
      </c>
      <c r="V21" s="78">
        <v>42</v>
      </c>
      <c r="W21" s="80">
        <v>98</v>
      </c>
      <c r="X21" s="81">
        <f>(0.43*100)</f>
        <v>43</v>
      </c>
      <c r="Y21" s="82">
        <v>34955056</v>
      </c>
      <c r="Z21">
        <f t="shared" si="0"/>
        <v>95</v>
      </c>
      <c r="AA21">
        <f t="shared" si="1"/>
        <v>280</v>
      </c>
      <c r="AB21" s="9">
        <v>33.92857142857143</v>
      </c>
      <c r="AC21" s="65">
        <f t="shared" si="2"/>
        <v>55162978</v>
      </c>
      <c r="AE21" s="88"/>
    </row>
    <row r="22" spans="1:31" ht="13.5">
      <c r="A22" s="67" t="s">
        <v>26</v>
      </c>
      <c r="B22" s="7">
        <v>0</v>
      </c>
      <c r="C22" s="7">
        <v>2</v>
      </c>
      <c r="D22" s="7">
        <v>0</v>
      </c>
      <c r="E22" s="74">
        <v>0</v>
      </c>
      <c r="F22" s="31">
        <v>2</v>
      </c>
      <c r="G22" s="32">
        <v>6</v>
      </c>
      <c r="H22" s="32">
        <v>33</v>
      </c>
      <c r="I22" s="55">
        <v>919000</v>
      </c>
      <c r="J22" s="29">
        <v>1</v>
      </c>
      <c r="K22" s="30">
        <v>3</v>
      </c>
      <c r="L22" s="38">
        <v>33</v>
      </c>
      <c r="M22" s="57">
        <v>140000</v>
      </c>
      <c r="N22" s="27">
        <v>2</v>
      </c>
      <c r="O22" s="28">
        <v>5</v>
      </c>
      <c r="P22" s="28">
        <v>40</v>
      </c>
      <c r="Q22" s="60">
        <v>395070</v>
      </c>
      <c r="R22" s="45">
        <v>1</v>
      </c>
      <c r="S22" s="50">
        <v>9</v>
      </c>
      <c r="T22" s="50">
        <v>11</v>
      </c>
      <c r="U22" s="62">
        <v>172739</v>
      </c>
      <c r="V22" s="78">
        <v>14</v>
      </c>
      <c r="W22" s="80">
        <v>39</v>
      </c>
      <c r="X22" s="81">
        <f>(0.36*100)</f>
        <v>36</v>
      </c>
      <c r="Y22" s="82">
        <v>11949185</v>
      </c>
      <c r="Z22">
        <f t="shared" si="0"/>
        <v>20</v>
      </c>
      <c r="AA22">
        <f t="shared" si="1"/>
        <v>64</v>
      </c>
      <c r="AB22" s="9">
        <v>31.25</v>
      </c>
      <c r="AC22" s="65">
        <f t="shared" si="2"/>
        <v>13575994</v>
      </c>
      <c r="AE22" s="88"/>
    </row>
    <row r="23" spans="1:31" ht="13.5">
      <c r="A23" s="67" t="s">
        <v>27</v>
      </c>
      <c r="B23" s="7">
        <v>1</v>
      </c>
      <c r="C23" s="7">
        <v>2</v>
      </c>
      <c r="D23" s="7">
        <v>50</v>
      </c>
      <c r="E23" s="74">
        <v>791423</v>
      </c>
      <c r="F23" s="31">
        <v>26</v>
      </c>
      <c r="G23" s="32">
        <v>95</v>
      </c>
      <c r="H23" s="32">
        <v>27</v>
      </c>
      <c r="I23" s="55">
        <v>9108000</v>
      </c>
      <c r="J23" s="29">
        <v>23</v>
      </c>
      <c r="K23" s="30">
        <v>95</v>
      </c>
      <c r="L23" s="38">
        <v>24</v>
      </c>
      <c r="M23" s="57">
        <v>21270000</v>
      </c>
      <c r="N23" s="27">
        <v>0</v>
      </c>
      <c r="O23" s="28">
        <v>4</v>
      </c>
      <c r="P23" s="28">
        <v>0</v>
      </c>
      <c r="Q23" s="60">
        <v>0</v>
      </c>
      <c r="R23" s="45">
        <v>21</v>
      </c>
      <c r="S23" s="50">
        <v>43</v>
      </c>
      <c r="T23" s="50">
        <v>48</v>
      </c>
      <c r="U23" s="62">
        <v>6089882</v>
      </c>
      <c r="V23" s="78">
        <v>49</v>
      </c>
      <c r="W23" s="80">
        <v>116</v>
      </c>
      <c r="X23" s="81">
        <v>42</v>
      </c>
      <c r="Y23" s="82">
        <v>67039995</v>
      </c>
      <c r="Z23">
        <f t="shared" si="0"/>
        <v>120</v>
      </c>
      <c r="AA23">
        <f t="shared" si="1"/>
        <v>355</v>
      </c>
      <c r="AB23" s="9">
        <v>33.80281690140845</v>
      </c>
      <c r="AC23" s="65">
        <f t="shared" si="2"/>
        <v>104299300</v>
      </c>
      <c r="AE23" s="88"/>
    </row>
    <row r="24" spans="1:31" ht="13.5">
      <c r="A24" s="67" t="s">
        <v>28</v>
      </c>
      <c r="B24" s="54">
        <v>1</v>
      </c>
      <c r="C24" s="54">
        <v>2</v>
      </c>
      <c r="D24" s="54">
        <v>50</v>
      </c>
      <c r="E24" s="73">
        <v>296697</v>
      </c>
      <c r="F24" s="31">
        <v>1</v>
      </c>
      <c r="G24" s="32">
        <v>14</v>
      </c>
      <c r="H24" s="32">
        <v>7</v>
      </c>
      <c r="I24" s="55">
        <v>696000</v>
      </c>
      <c r="J24" s="29">
        <v>11</v>
      </c>
      <c r="K24" s="30">
        <v>41</v>
      </c>
      <c r="L24" s="38">
        <v>27</v>
      </c>
      <c r="M24" s="57">
        <v>12320000</v>
      </c>
      <c r="N24" s="27">
        <v>4</v>
      </c>
      <c r="O24" s="28">
        <v>6</v>
      </c>
      <c r="P24" s="28">
        <v>67</v>
      </c>
      <c r="Q24" s="60">
        <v>1498581</v>
      </c>
      <c r="R24" s="45">
        <v>5</v>
      </c>
      <c r="S24" s="50">
        <v>24</v>
      </c>
      <c r="T24" s="50">
        <v>20</v>
      </c>
      <c r="U24" s="62">
        <v>1663472</v>
      </c>
      <c r="V24" s="78">
        <v>22</v>
      </c>
      <c r="W24" s="80">
        <v>53</v>
      </c>
      <c r="X24" s="81">
        <v>42</v>
      </c>
      <c r="Y24" s="82">
        <v>12002146</v>
      </c>
      <c r="Z24">
        <f t="shared" si="0"/>
        <v>44</v>
      </c>
      <c r="AA24">
        <f t="shared" si="1"/>
        <v>140</v>
      </c>
      <c r="AB24" s="9">
        <v>31.428571428571427</v>
      </c>
      <c r="AC24" s="65">
        <f t="shared" si="2"/>
        <v>28476896</v>
      </c>
      <c r="AE24" s="88"/>
    </row>
    <row r="25" spans="1:31" ht="13.5">
      <c r="A25" s="67" t="s">
        <v>29</v>
      </c>
      <c r="B25" s="7"/>
      <c r="C25" s="7"/>
      <c r="D25" s="7"/>
      <c r="E25" s="74"/>
      <c r="F25" s="31"/>
      <c r="G25" s="32"/>
      <c r="H25" s="32"/>
      <c r="I25" s="55">
        <v>0</v>
      </c>
      <c r="J25" s="29"/>
      <c r="K25" s="30"/>
      <c r="L25" s="38"/>
      <c r="M25" s="57"/>
      <c r="N25" s="27"/>
      <c r="O25" s="28"/>
      <c r="P25" s="28"/>
      <c r="Q25" s="60"/>
      <c r="R25" s="45"/>
      <c r="S25" s="50"/>
      <c r="T25" s="50"/>
      <c r="U25" s="62"/>
      <c r="V25" s="78">
        <v>0</v>
      </c>
      <c r="W25" s="80">
        <v>1</v>
      </c>
      <c r="X25" s="81">
        <v>0</v>
      </c>
      <c r="Y25" s="82">
        <v>0</v>
      </c>
      <c r="Z25">
        <f t="shared" si="0"/>
        <v>0</v>
      </c>
      <c r="AA25">
        <f t="shared" si="1"/>
        <v>1</v>
      </c>
      <c r="AB25" s="9">
        <v>0</v>
      </c>
      <c r="AC25" s="65">
        <f t="shared" si="2"/>
        <v>0</v>
      </c>
      <c r="AE25" s="88"/>
    </row>
    <row r="26" spans="1:31" ht="13.5">
      <c r="A26" s="67" t="s">
        <v>30</v>
      </c>
      <c r="B26" s="7"/>
      <c r="C26" s="7"/>
      <c r="D26" s="7"/>
      <c r="E26" s="74"/>
      <c r="F26" s="31">
        <v>0</v>
      </c>
      <c r="G26" s="32">
        <v>1</v>
      </c>
      <c r="H26" s="32">
        <v>0</v>
      </c>
      <c r="I26" s="55">
        <v>0</v>
      </c>
      <c r="J26" s="29">
        <v>0</v>
      </c>
      <c r="K26" s="30">
        <v>1</v>
      </c>
      <c r="L26" s="38">
        <v>0</v>
      </c>
      <c r="M26" s="57">
        <v>0</v>
      </c>
      <c r="N26" s="27"/>
      <c r="O26" s="28"/>
      <c r="P26" s="28"/>
      <c r="Q26" s="60"/>
      <c r="R26" s="45"/>
      <c r="S26" s="50"/>
      <c r="T26" s="50"/>
      <c r="U26" s="62"/>
      <c r="V26" s="78">
        <v>2</v>
      </c>
      <c r="W26" s="80">
        <v>7</v>
      </c>
      <c r="X26" s="81">
        <v>29</v>
      </c>
      <c r="Y26" s="82">
        <v>164132</v>
      </c>
      <c r="Z26">
        <f t="shared" si="0"/>
        <v>2</v>
      </c>
      <c r="AA26">
        <f t="shared" si="1"/>
        <v>9</v>
      </c>
      <c r="AB26" s="9">
        <v>22.22222222222222</v>
      </c>
      <c r="AC26" s="65">
        <f t="shared" si="2"/>
        <v>164132</v>
      </c>
      <c r="AE26" s="88"/>
    </row>
    <row r="27" spans="1:31" ht="13.5">
      <c r="A27" s="67" t="s">
        <v>31</v>
      </c>
      <c r="B27" s="7"/>
      <c r="C27" s="7"/>
      <c r="D27" s="7"/>
      <c r="E27" s="74"/>
      <c r="F27" s="31">
        <v>1</v>
      </c>
      <c r="G27" s="32">
        <v>2</v>
      </c>
      <c r="H27" s="32">
        <v>50</v>
      </c>
      <c r="I27" s="55">
        <v>376000</v>
      </c>
      <c r="J27" s="29"/>
      <c r="K27" s="30"/>
      <c r="L27" s="38"/>
      <c r="M27" s="57"/>
      <c r="N27" s="27">
        <v>0</v>
      </c>
      <c r="O27" s="28">
        <v>1</v>
      </c>
      <c r="P27" s="28">
        <v>0</v>
      </c>
      <c r="Q27" s="60">
        <v>0</v>
      </c>
      <c r="R27" s="45"/>
      <c r="S27" s="50"/>
      <c r="T27" s="50"/>
      <c r="U27" s="62"/>
      <c r="V27" s="78">
        <v>2</v>
      </c>
      <c r="W27" s="80">
        <v>7</v>
      </c>
      <c r="X27" s="81">
        <v>29</v>
      </c>
      <c r="Y27" s="82">
        <v>207330</v>
      </c>
      <c r="Z27">
        <f t="shared" si="0"/>
        <v>3</v>
      </c>
      <c r="AA27">
        <f t="shared" si="1"/>
        <v>10</v>
      </c>
      <c r="AB27" s="9">
        <v>30</v>
      </c>
      <c r="AC27" s="65">
        <f t="shared" si="2"/>
        <v>583330</v>
      </c>
      <c r="AE27" s="88"/>
    </row>
    <row r="28" spans="1:31" ht="13.5">
      <c r="A28" s="67" t="s">
        <v>32</v>
      </c>
      <c r="B28" s="7"/>
      <c r="C28" s="7"/>
      <c r="D28" s="7"/>
      <c r="E28" s="74"/>
      <c r="F28" s="31"/>
      <c r="G28" s="32"/>
      <c r="H28" s="32"/>
      <c r="I28" s="55">
        <v>0</v>
      </c>
      <c r="J28" s="29">
        <v>0</v>
      </c>
      <c r="K28" s="30">
        <v>1</v>
      </c>
      <c r="L28" s="38">
        <v>0</v>
      </c>
      <c r="M28" s="57">
        <v>0</v>
      </c>
      <c r="N28" s="27"/>
      <c r="O28" s="28"/>
      <c r="P28" s="28"/>
      <c r="Q28" s="60"/>
      <c r="R28" s="45"/>
      <c r="S28" s="50"/>
      <c r="T28" s="50"/>
      <c r="U28" s="62"/>
      <c r="V28" s="78">
        <v>3</v>
      </c>
      <c r="W28" s="80">
        <v>7</v>
      </c>
      <c r="X28" s="81">
        <v>43</v>
      </c>
      <c r="Y28" s="82">
        <v>1522601</v>
      </c>
      <c r="Z28">
        <f t="shared" si="0"/>
        <v>3</v>
      </c>
      <c r="AA28">
        <f t="shared" si="1"/>
        <v>8</v>
      </c>
      <c r="AB28" s="9">
        <v>37.5</v>
      </c>
      <c r="AC28" s="65">
        <f t="shared" si="2"/>
        <v>1522601</v>
      </c>
      <c r="AE28" s="88"/>
    </row>
    <row r="29" spans="1:31" ht="13.5">
      <c r="A29" s="67" t="s">
        <v>33</v>
      </c>
      <c r="B29" s="7">
        <v>1</v>
      </c>
      <c r="C29" s="7">
        <v>2</v>
      </c>
      <c r="D29" s="7">
        <v>50</v>
      </c>
      <c r="E29" s="74">
        <v>472270</v>
      </c>
      <c r="F29" s="31"/>
      <c r="G29" s="32"/>
      <c r="H29" s="32"/>
      <c r="I29" s="55">
        <v>0</v>
      </c>
      <c r="J29" s="29">
        <v>0</v>
      </c>
      <c r="K29" s="30">
        <v>1</v>
      </c>
      <c r="L29" s="38">
        <v>0</v>
      </c>
      <c r="M29" s="57">
        <v>0</v>
      </c>
      <c r="N29" s="27">
        <v>0</v>
      </c>
      <c r="O29" s="28">
        <v>2</v>
      </c>
      <c r="P29" s="28">
        <v>0</v>
      </c>
      <c r="Q29" s="60">
        <v>0</v>
      </c>
      <c r="R29" s="45">
        <v>0</v>
      </c>
      <c r="S29" s="50">
        <v>2</v>
      </c>
      <c r="T29" s="50">
        <v>0</v>
      </c>
      <c r="U29" s="62">
        <v>0</v>
      </c>
      <c r="V29" s="78">
        <v>1</v>
      </c>
      <c r="W29" s="80">
        <v>6</v>
      </c>
      <c r="X29" s="81">
        <v>17</v>
      </c>
      <c r="Y29" s="82">
        <v>477591</v>
      </c>
      <c r="Z29">
        <f t="shared" si="0"/>
        <v>2</v>
      </c>
      <c r="AA29">
        <f t="shared" si="1"/>
        <v>13</v>
      </c>
      <c r="AB29" s="9">
        <v>15.384615384615385</v>
      </c>
      <c r="AC29" s="65">
        <f t="shared" si="2"/>
        <v>949861</v>
      </c>
      <c r="AE29" s="88"/>
    </row>
    <row r="30" spans="1:31" ht="13.5">
      <c r="A30" s="67" t="s">
        <v>34</v>
      </c>
      <c r="B30" s="7"/>
      <c r="C30" s="7"/>
      <c r="D30" s="7"/>
      <c r="E30" s="74"/>
      <c r="F30" s="31">
        <v>1</v>
      </c>
      <c r="G30" s="32">
        <v>10</v>
      </c>
      <c r="H30" s="32">
        <v>10</v>
      </c>
      <c r="I30" s="55">
        <v>268000</v>
      </c>
      <c r="J30" s="29">
        <v>0</v>
      </c>
      <c r="K30" s="30">
        <v>1</v>
      </c>
      <c r="L30" s="38">
        <v>0</v>
      </c>
      <c r="M30" s="57">
        <v>0</v>
      </c>
      <c r="N30" s="27"/>
      <c r="O30" s="28"/>
      <c r="P30" s="28"/>
      <c r="Q30" s="60"/>
      <c r="R30" s="45">
        <v>4</v>
      </c>
      <c r="S30" s="50">
        <v>15</v>
      </c>
      <c r="T30" s="50">
        <v>26</v>
      </c>
      <c r="U30" s="62">
        <v>1355856</v>
      </c>
      <c r="V30" s="78">
        <v>10</v>
      </c>
      <c r="W30" s="80">
        <v>46</v>
      </c>
      <c r="X30" s="81">
        <v>22</v>
      </c>
      <c r="Y30" s="82">
        <v>4511361</v>
      </c>
      <c r="Z30">
        <f t="shared" si="0"/>
        <v>15</v>
      </c>
      <c r="AA30">
        <f t="shared" si="1"/>
        <v>72</v>
      </c>
      <c r="AB30" s="9">
        <v>20.833333333333336</v>
      </c>
      <c r="AC30" s="65">
        <f t="shared" si="2"/>
        <v>6135217</v>
      </c>
      <c r="AE30" s="88"/>
    </row>
    <row r="31" spans="1:31" ht="13.5">
      <c r="A31" s="67" t="s">
        <v>35</v>
      </c>
      <c r="B31" s="7"/>
      <c r="C31" s="7"/>
      <c r="D31" s="7"/>
      <c r="E31" s="74"/>
      <c r="F31" s="31"/>
      <c r="G31" s="32"/>
      <c r="H31" s="32"/>
      <c r="I31" s="55">
        <v>0</v>
      </c>
      <c r="J31" s="29"/>
      <c r="K31" s="30"/>
      <c r="L31" s="38"/>
      <c r="M31" s="57"/>
      <c r="N31" s="27">
        <v>0</v>
      </c>
      <c r="O31" s="28">
        <v>1</v>
      </c>
      <c r="P31" s="28">
        <v>0</v>
      </c>
      <c r="Q31" s="60">
        <v>0</v>
      </c>
      <c r="R31" s="45"/>
      <c r="S31" s="50"/>
      <c r="T31" s="50"/>
      <c r="U31" s="62"/>
      <c r="V31" s="78"/>
      <c r="W31" s="80"/>
      <c r="X31" s="81"/>
      <c r="Y31" s="82"/>
      <c r="Z31">
        <f t="shared" si="0"/>
        <v>0</v>
      </c>
      <c r="AA31">
        <f t="shared" si="1"/>
        <v>1</v>
      </c>
      <c r="AB31" s="9">
        <v>0</v>
      </c>
      <c r="AC31" s="65">
        <f t="shared" si="2"/>
        <v>0</v>
      </c>
      <c r="AE31" s="88"/>
    </row>
    <row r="32" spans="1:31" ht="13.5">
      <c r="A32" s="67" t="s">
        <v>36</v>
      </c>
      <c r="B32" s="7">
        <v>1</v>
      </c>
      <c r="C32" s="7">
        <v>4</v>
      </c>
      <c r="D32" s="7">
        <v>25</v>
      </c>
      <c r="E32" s="74">
        <v>313757</v>
      </c>
      <c r="F32" s="31"/>
      <c r="G32" s="32"/>
      <c r="H32" s="32"/>
      <c r="I32" s="55">
        <v>0</v>
      </c>
      <c r="J32" s="29"/>
      <c r="K32" s="30"/>
      <c r="L32" s="38"/>
      <c r="M32" s="57"/>
      <c r="N32" s="27">
        <v>0</v>
      </c>
      <c r="O32" s="28">
        <v>1</v>
      </c>
      <c r="P32" s="28">
        <v>0</v>
      </c>
      <c r="Q32" s="60">
        <v>0</v>
      </c>
      <c r="R32" s="45">
        <v>0</v>
      </c>
      <c r="S32" s="50">
        <v>1</v>
      </c>
      <c r="T32" s="50">
        <v>0</v>
      </c>
      <c r="U32" s="62">
        <v>0</v>
      </c>
      <c r="V32" s="78">
        <v>6</v>
      </c>
      <c r="W32" s="80">
        <v>14</v>
      </c>
      <c r="X32" s="81">
        <v>43</v>
      </c>
      <c r="Y32" s="82">
        <v>2406769</v>
      </c>
      <c r="Z32">
        <f t="shared" si="0"/>
        <v>7</v>
      </c>
      <c r="AA32">
        <f t="shared" si="1"/>
        <v>20</v>
      </c>
      <c r="AB32" s="9">
        <v>35</v>
      </c>
      <c r="AC32" s="65">
        <f t="shared" si="2"/>
        <v>2720526</v>
      </c>
      <c r="AE32" s="88"/>
    </row>
    <row r="33" spans="1:31" ht="13.5">
      <c r="A33" s="67" t="s">
        <v>37</v>
      </c>
      <c r="B33" s="7"/>
      <c r="C33" s="7"/>
      <c r="D33" s="7"/>
      <c r="E33" s="74"/>
      <c r="F33" s="31"/>
      <c r="G33" s="32"/>
      <c r="H33" s="32"/>
      <c r="I33" s="55">
        <v>0</v>
      </c>
      <c r="J33" s="29"/>
      <c r="K33" s="30"/>
      <c r="L33" s="38"/>
      <c r="M33" s="57"/>
      <c r="N33" s="27"/>
      <c r="O33" s="28"/>
      <c r="P33" s="28"/>
      <c r="Q33" s="60"/>
      <c r="R33" s="45"/>
      <c r="S33" s="50"/>
      <c r="T33" s="50"/>
      <c r="U33" s="62"/>
      <c r="V33" s="78">
        <v>0</v>
      </c>
      <c r="W33" s="80">
        <v>2</v>
      </c>
      <c r="X33" s="81">
        <v>0</v>
      </c>
      <c r="Y33" s="82">
        <v>0</v>
      </c>
      <c r="Z33">
        <f t="shared" si="0"/>
        <v>0</v>
      </c>
      <c r="AA33">
        <f t="shared" si="1"/>
        <v>2</v>
      </c>
      <c r="AB33" s="9">
        <v>0</v>
      </c>
      <c r="AC33" s="65">
        <f t="shared" si="2"/>
        <v>0</v>
      </c>
      <c r="AE33" s="88"/>
    </row>
    <row r="34" spans="1:31" ht="13.5">
      <c r="A34" s="67" t="s">
        <v>38</v>
      </c>
      <c r="B34" s="7"/>
      <c r="C34" s="7"/>
      <c r="D34" s="7"/>
      <c r="E34" s="74"/>
      <c r="F34" s="31">
        <v>1</v>
      </c>
      <c r="G34" s="32">
        <v>1</v>
      </c>
      <c r="H34" s="32">
        <v>100</v>
      </c>
      <c r="I34" s="55">
        <v>12000</v>
      </c>
      <c r="J34" s="29">
        <v>0</v>
      </c>
      <c r="K34" s="30">
        <v>1</v>
      </c>
      <c r="L34" s="38">
        <v>0</v>
      </c>
      <c r="M34" s="57">
        <v>0</v>
      </c>
      <c r="N34" s="27"/>
      <c r="O34" s="28"/>
      <c r="P34" s="28"/>
      <c r="Q34" s="60"/>
      <c r="R34" s="45"/>
      <c r="S34" s="50"/>
      <c r="T34" s="50"/>
      <c r="U34" s="62"/>
      <c r="V34" s="78">
        <v>1</v>
      </c>
      <c r="W34" s="80">
        <v>5</v>
      </c>
      <c r="X34" s="81">
        <v>20</v>
      </c>
      <c r="Y34" s="82">
        <v>11545</v>
      </c>
      <c r="Z34">
        <f t="shared" si="0"/>
        <v>2</v>
      </c>
      <c r="AA34">
        <f t="shared" si="1"/>
        <v>7</v>
      </c>
      <c r="AB34" s="9">
        <v>28.57142857142857</v>
      </c>
      <c r="AC34" s="65">
        <f t="shared" si="2"/>
        <v>23545</v>
      </c>
      <c r="AE34" s="88"/>
    </row>
    <row r="35" spans="1:31" ht="13.5">
      <c r="A35" s="67" t="s">
        <v>39</v>
      </c>
      <c r="B35" s="7"/>
      <c r="C35" s="7"/>
      <c r="D35" s="7"/>
      <c r="E35" s="74"/>
      <c r="F35" s="31">
        <v>7</v>
      </c>
      <c r="G35" s="32">
        <v>19</v>
      </c>
      <c r="H35" s="32">
        <v>37</v>
      </c>
      <c r="I35" s="55">
        <v>2116000</v>
      </c>
      <c r="J35" s="29">
        <v>11</v>
      </c>
      <c r="K35" s="30">
        <v>33</v>
      </c>
      <c r="L35" s="38">
        <v>33</v>
      </c>
      <c r="M35" s="57">
        <v>12280000</v>
      </c>
      <c r="N35" s="27">
        <v>0</v>
      </c>
      <c r="O35" s="28">
        <v>2</v>
      </c>
      <c r="P35" s="28">
        <v>0</v>
      </c>
      <c r="Q35" s="60">
        <v>0</v>
      </c>
      <c r="R35" s="45">
        <v>2</v>
      </c>
      <c r="S35" s="50">
        <v>4</v>
      </c>
      <c r="T35" s="50">
        <v>50</v>
      </c>
      <c r="U35" s="62">
        <v>625486</v>
      </c>
      <c r="V35" s="78">
        <v>6</v>
      </c>
      <c r="W35" s="80">
        <v>14</v>
      </c>
      <c r="X35" s="81">
        <v>43</v>
      </c>
      <c r="Y35" s="82">
        <v>8121898</v>
      </c>
      <c r="Z35">
        <f aca="true" t="shared" si="3" ref="Z35:Z65">(B35+F35+J35+N35+R35+V35)</f>
        <v>26</v>
      </c>
      <c r="AA35">
        <f aca="true" t="shared" si="4" ref="AA35:AA65">(C35+G35+K35+O35+S35+W35)</f>
        <v>72</v>
      </c>
      <c r="AB35" s="9">
        <v>36.11111111111111</v>
      </c>
      <c r="AC35" s="65">
        <f aca="true" t="shared" si="5" ref="AC35:AC65">(E35+I35+M35+Q35+U35+Y35)</f>
        <v>23143384</v>
      </c>
      <c r="AE35" s="88"/>
    </row>
    <row r="36" spans="1:31" ht="13.5">
      <c r="A36" s="67" t="s">
        <v>40</v>
      </c>
      <c r="B36" s="7">
        <v>1</v>
      </c>
      <c r="C36" s="7">
        <v>1</v>
      </c>
      <c r="D36" s="7">
        <v>100</v>
      </c>
      <c r="E36" s="74">
        <v>785055</v>
      </c>
      <c r="F36" s="31">
        <v>2</v>
      </c>
      <c r="G36" s="32">
        <v>7</v>
      </c>
      <c r="H36" s="32">
        <v>29</v>
      </c>
      <c r="I36" s="55">
        <v>1327000</v>
      </c>
      <c r="J36" s="29">
        <v>0</v>
      </c>
      <c r="K36" s="30">
        <v>4</v>
      </c>
      <c r="L36" s="38">
        <v>0</v>
      </c>
      <c r="M36" s="57">
        <v>0</v>
      </c>
      <c r="N36" s="27">
        <v>5</v>
      </c>
      <c r="O36" s="28">
        <v>7</v>
      </c>
      <c r="P36" s="28">
        <v>71</v>
      </c>
      <c r="Q36" s="60">
        <v>1768771</v>
      </c>
      <c r="R36" s="45">
        <v>11</v>
      </c>
      <c r="S36" s="50">
        <v>29</v>
      </c>
      <c r="T36" s="50">
        <v>37</v>
      </c>
      <c r="U36" s="62">
        <v>3527809</v>
      </c>
      <c r="V36" s="78">
        <v>21</v>
      </c>
      <c r="W36" s="80">
        <v>43</v>
      </c>
      <c r="X36" s="81">
        <v>49</v>
      </c>
      <c r="Y36" s="82">
        <v>10984571</v>
      </c>
      <c r="Z36">
        <f t="shared" si="3"/>
        <v>40</v>
      </c>
      <c r="AA36">
        <f t="shared" si="4"/>
        <v>91</v>
      </c>
      <c r="AB36" s="9">
        <v>43.956043956043956</v>
      </c>
      <c r="AC36" s="65">
        <f t="shared" si="5"/>
        <v>18393206</v>
      </c>
      <c r="AE36" s="88"/>
    </row>
    <row r="37" spans="1:31" ht="13.5">
      <c r="A37" s="67" t="s">
        <v>41</v>
      </c>
      <c r="B37" s="7">
        <v>0</v>
      </c>
      <c r="C37" s="7">
        <v>1</v>
      </c>
      <c r="D37" s="7">
        <v>0</v>
      </c>
      <c r="E37" s="74">
        <v>0</v>
      </c>
      <c r="F37" s="31">
        <v>11</v>
      </c>
      <c r="G37" s="32">
        <v>38</v>
      </c>
      <c r="H37" s="32">
        <v>29</v>
      </c>
      <c r="I37" s="55">
        <v>2755000</v>
      </c>
      <c r="J37" s="29">
        <v>0</v>
      </c>
      <c r="K37" s="30">
        <v>10</v>
      </c>
      <c r="L37" s="38">
        <v>0</v>
      </c>
      <c r="M37" s="57">
        <v>0</v>
      </c>
      <c r="N37" s="27">
        <v>1</v>
      </c>
      <c r="O37" s="28">
        <v>2</v>
      </c>
      <c r="P37" s="28">
        <v>50</v>
      </c>
      <c r="Q37" s="60">
        <v>306183</v>
      </c>
      <c r="R37" s="45">
        <v>13</v>
      </c>
      <c r="S37" s="50">
        <v>42</v>
      </c>
      <c r="T37" s="50">
        <v>30</v>
      </c>
      <c r="U37" s="62">
        <v>3845080</v>
      </c>
      <c r="V37" s="78">
        <v>5</v>
      </c>
      <c r="W37" s="80">
        <v>17</v>
      </c>
      <c r="X37" s="81">
        <v>29</v>
      </c>
      <c r="Y37" s="82">
        <v>892486</v>
      </c>
      <c r="Z37">
        <f t="shared" si="3"/>
        <v>30</v>
      </c>
      <c r="AA37">
        <f t="shared" si="4"/>
        <v>110</v>
      </c>
      <c r="AB37" s="9">
        <v>27.27272727272727</v>
      </c>
      <c r="AC37" s="65">
        <f t="shared" si="5"/>
        <v>7798749</v>
      </c>
      <c r="AE37" s="88"/>
    </row>
    <row r="38" spans="1:31" ht="13.5">
      <c r="A38" s="67" t="s">
        <v>42</v>
      </c>
      <c r="B38" s="7">
        <v>0</v>
      </c>
      <c r="C38" s="7">
        <v>0</v>
      </c>
      <c r="D38" s="7">
        <v>0</v>
      </c>
      <c r="E38" s="74">
        <v>0</v>
      </c>
      <c r="F38" s="31"/>
      <c r="G38" s="32"/>
      <c r="H38" s="32"/>
      <c r="I38" s="55">
        <v>0</v>
      </c>
      <c r="J38" s="29">
        <v>0</v>
      </c>
      <c r="K38" s="30">
        <v>1</v>
      </c>
      <c r="L38" s="38">
        <v>0</v>
      </c>
      <c r="M38" s="57">
        <v>0</v>
      </c>
      <c r="N38" s="27">
        <v>0</v>
      </c>
      <c r="O38" s="28">
        <v>2</v>
      </c>
      <c r="P38" s="28">
        <v>0</v>
      </c>
      <c r="Q38" s="60">
        <v>0</v>
      </c>
      <c r="R38" s="45"/>
      <c r="S38" s="50"/>
      <c r="T38" s="50"/>
      <c r="U38" s="62"/>
      <c r="V38" s="78">
        <v>0</v>
      </c>
      <c r="W38" s="80">
        <v>2</v>
      </c>
      <c r="X38" s="81">
        <v>0</v>
      </c>
      <c r="Y38" s="82">
        <v>0</v>
      </c>
      <c r="Z38">
        <f t="shared" si="3"/>
        <v>0</v>
      </c>
      <c r="AA38">
        <f t="shared" si="4"/>
        <v>5</v>
      </c>
      <c r="AB38" s="9">
        <v>0</v>
      </c>
      <c r="AC38" s="65">
        <f t="shared" si="5"/>
        <v>0</v>
      </c>
      <c r="AE38" s="88"/>
    </row>
    <row r="39" spans="1:31" ht="13.5">
      <c r="A39" s="67" t="s">
        <v>43</v>
      </c>
      <c r="B39" s="7"/>
      <c r="C39" s="7"/>
      <c r="D39" s="7"/>
      <c r="E39" s="74"/>
      <c r="F39" s="31"/>
      <c r="G39" s="32"/>
      <c r="H39" s="32"/>
      <c r="I39" s="55">
        <v>0</v>
      </c>
      <c r="J39" s="29"/>
      <c r="K39" s="30"/>
      <c r="L39" s="38"/>
      <c r="M39" s="57"/>
      <c r="N39" s="27">
        <v>0</v>
      </c>
      <c r="O39" s="28">
        <v>2</v>
      </c>
      <c r="P39" s="28">
        <v>0</v>
      </c>
      <c r="Q39" s="60">
        <v>0</v>
      </c>
      <c r="R39" s="45"/>
      <c r="S39" s="50"/>
      <c r="T39" s="50"/>
      <c r="U39" s="62"/>
      <c r="V39" s="78"/>
      <c r="W39" s="80"/>
      <c r="X39" s="81"/>
      <c r="Y39" s="82"/>
      <c r="Z39">
        <f t="shared" si="3"/>
        <v>0</v>
      </c>
      <c r="AA39">
        <f t="shared" si="4"/>
        <v>2</v>
      </c>
      <c r="AB39" s="9">
        <v>0</v>
      </c>
      <c r="AC39" s="65">
        <f t="shared" si="5"/>
        <v>0</v>
      </c>
      <c r="AE39" s="88"/>
    </row>
    <row r="40" spans="1:31" ht="13.5">
      <c r="A40" s="67" t="s">
        <v>44</v>
      </c>
      <c r="B40" s="54">
        <v>3</v>
      </c>
      <c r="C40" s="54">
        <v>6</v>
      </c>
      <c r="D40" s="54">
        <v>50</v>
      </c>
      <c r="E40" s="73">
        <v>1198358</v>
      </c>
      <c r="F40" s="31">
        <v>23</v>
      </c>
      <c r="G40" s="32">
        <v>78</v>
      </c>
      <c r="H40" s="32">
        <v>29</v>
      </c>
      <c r="I40" s="55">
        <v>8821000</v>
      </c>
      <c r="J40" s="29">
        <v>23</v>
      </c>
      <c r="K40" s="30">
        <v>74</v>
      </c>
      <c r="L40" s="38">
        <v>31</v>
      </c>
      <c r="M40" s="57">
        <v>24820000</v>
      </c>
      <c r="N40" s="27">
        <v>2</v>
      </c>
      <c r="O40" s="28">
        <v>5</v>
      </c>
      <c r="P40" s="28">
        <v>40</v>
      </c>
      <c r="Q40" s="60">
        <v>689352</v>
      </c>
      <c r="R40" s="45">
        <v>16</v>
      </c>
      <c r="S40" s="50">
        <v>52</v>
      </c>
      <c r="T40" s="50">
        <v>30</v>
      </c>
      <c r="U40" s="62">
        <v>5520422</v>
      </c>
      <c r="V40" s="78">
        <v>28</v>
      </c>
      <c r="W40" s="80">
        <v>75</v>
      </c>
      <c r="X40" s="81">
        <v>37</v>
      </c>
      <c r="Y40" s="82">
        <v>30524784</v>
      </c>
      <c r="Z40">
        <f t="shared" si="3"/>
        <v>95</v>
      </c>
      <c r="AA40">
        <f t="shared" si="4"/>
        <v>290</v>
      </c>
      <c r="AB40" s="9">
        <v>32.758620689655174</v>
      </c>
      <c r="AC40" s="65">
        <f t="shared" si="5"/>
        <v>71573916</v>
      </c>
      <c r="AE40" s="88"/>
    </row>
    <row r="41" spans="1:31" ht="13.5">
      <c r="A41" s="67" t="s">
        <v>45</v>
      </c>
      <c r="B41" s="54">
        <v>1</v>
      </c>
      <c r="C41" s="54">
        <v>1</v>
      </c>
      <c r="D41" s="54">
        <v>100</v>
      </c>
      <c r="E41" s="73">
        <v>171434</v>
      </c>
      <c r="F41" s="31">
        <v>1</v>
      </c>
      <c r="G41" s="32">
        <v>1</v>
      </c>
      <c r="H41" s="32">
        <v>100</v>
      </c>
      <c r="I41" s="55">
        <v>106000</v>
      </c>
      <c r="J41" s="29"/>
      <c r="K41" s="30"/>
      <c r="L41" s="38"/>
      <c r="M41" s="57"/>
      <c r="N41" s="27"/>
      <c r="O41" s="28"/>
      <c r="P41" s="28"/>
      <c r="Q41" s="60"/>
      <c r="R41" s="45"/>
      <c r="S41" s="50"/>
      <c r="T41" s="50"/>
      <c r="U41" s="62"/>
      <c r="V41" s="78">
        <v>1</v>
      </c>
      <c r="W41" s="80">
        <v>6</v>
      </c>
      <c r="X41" s="81">
        <v>17</v>
      </c>
      <c r="Y41" s="82">
        <v>238068</v>
      </c>
      <c r="Z41">
        <f t="shared" si="3"/>
        <v>3</v>
      </c>
      <c r="AA41">
        <f t="shared" si="4"/>
        <v>8</v>
      </c>
      <c r="AB41" s="9">
        <v>37.5</v>
      </c>
      <c r="AC41" s="65">
        <f t="shared" si="5"/>
        <v>515502</v>
      </c>
      <c r="AE41" s="88"/>
    </row>
    <row r="42" spans="1:31" ht="13.5">
      <c r="A42" s="67" t="s">
        <v>46</v>
      </c>
      <c r="B42" s="7"/>
      <c r="C42" s="7"/>
      <c r="D42" s="7"/>
      <c r="E42" s="74"/>
      <c r="F42" s="31">
        <v>8</v>
      </c>
      <c r="G42" s="32">
        <v>11</v>
      </c>
      <c r="H42" s="32">
        <v>73</v>
      </c>
      <c r="I42" s="55">
        <v>1474000</v>
      </c>
      <c r="J42" s="29">
        <v>0</v>
      </c>
      <c r="K42" s="30">
        <v>2</v>
      </c>
      <c r="L42" s="38">
        <v>0</v>
      </c>
      <c r="M42" s="57">
        <v>0</v>
      </c>
      <c r="N42" s="27"/>
      <c r="O42" s="28"/>
      <c r="P42" s="28"/>
      <c r="Q42" s="60"/>
      <c r="R42" s="45"/>
      <c r="S42" s="50"/>
      <c r="T42" s="50"/>
      <c r="U42" s="62"/>
      <c r="V42" s="78"/>
      <c r="W42" s="80"/>
      <c r="X42" s="81"/>
      <c r="Y42" s="82"/>
      <c r="Z42">
        <f t="shared" si="3"/>
        <v>8</v>
      </c>
      <c r="AA42">
        <f t="shared" si="4"/>
        <v>13</v>
      </c>
      <c r="AB42" s="9">
        <v>61.53846153846154</v>
      </c>
      <c r="AC42" s="65">
        <f t="shared" si="5"/>
        <v>1474000</v>
      </c>
      <c r="AE42" s="88"/>
    </row>
    <row r="43" spans="1:31" ht="13.5">
      <c r="A43" s="67" t="s">
        <v>47</v>
      </c>
      <c r="B43" s="7">
        <v>0</v>
      </c>
      <c r="C43" s="7">
        <v>0</v>
      </c>
      <c r="D43" s="7">
        <v>0</v>
      </c>
      <c r="E43" s="74">
        <v>0</v>
      </c>
      <c r="F43" s="31">
        <v>1</v>
      </c>
      <c r="G43" s="32">
        <v>7</v>
      </c>
      <c r="H43" s="32">
        <v>14</v>
      </c>
      <c r="I43" s="55">
        <v>270000</v>
      </c>
      <c r="J43" s="29">
        <v>0</v>
      </c>
      <c r="K43" s="30">
        <v>3</v>
      </c>
      <c r="L43" s="38">
        <v>0</v>
      </c>
      <c r="M43" s="57">
        <v>0</v>
      </c>
      <c r="N43" s="27">
        <v>1</v>
      </c>
      <c r="O43" s="28">
        <v>6</v>
      </c>
      <c r="P43" s="28">
        <v>17</v>
      </c>
      <c r="Q43" s="60">
        <v>422801</v>
      </c>
      <c r="R43" s="45">
        <v>4</v>
      </c>
      <c r="S43" s="50">
        <v>8</v>
      </c>
      <c r="T43" s="50">
        <v>50</v>
      </c>
      <c r="U43" s="62">
        <v>1398670</v>
      </c>
      <c r="V43" s="78">
        <v>0</v>
      </c>
      <c r="W43" s="80">
        <v>6</v>
      </c>
      <c r="X43" s="81">
        <v>0</v>
      </c>
      <c r="Y43" s="82">
        <v>0</v>
      </c>
      <c r="Z43">
        <f t="shared" si="3"/>
        <v>6</v>
      </c>
      <c r="AA43">
        <f t="shared" si="4"/>
        <v>30</v>
      </c>
      <c r="AB43" s="9">
        <v>20</v>
      </c>
      <c r="AC43" s="65">
        <f t="shared" si="5"/>
        <v>2091471</v>
      </c>
      <c r="AE43" s="88"/>
    </row>
    <row r="44" spans="1:31" ht="13.5">
      <c r="A44" s="67" t="s">
        <v>48</v>
      </c>
      <c r="B44" s="7">
        <v>2</v>
      </c>
      <c r="C44" s="7">
        <v>8</v>
      </c>
      <c r="D44" s="7">
        <v>25</v>
      </c>
      <c r="E44" s="74">
        <v>800906</v>
      </c>
      <c r="F44" s="31">
        <v>7</v>
      </c>
      <c r="G44" s="32">
        <v>23</v>
      </c>
      <c r="H44" s="32">
        <v>30</v>
      </c>
      <c r="I44" s="55">
        <v>4544000</v>
      </c>
      <c r="J44" s="29">
        <v>3</v>
      </c>
      <c r="K44" s="30">
        <v>17</v>
      </c>
      <c r="L44" s="38">
        <v>18</v>
      </c>
      <c r="M44" s="57">
        <v>3660000</v>
      </c>
      <c r="N44" s="27">
        <v>4</v>
      </c>
      <c r="O44" s="28">
        <v>12</v>
      </c>
      <c r="P44" s="28">
        <v>33</v>
      </c>
      <c r="Q44" s="60">
        <v>1476818</v>
      </c>
      <c r="R44" s="45">
        <v>17</v>
      </c>
      <c r="S44" s="50">
        <v>47</v>
      </c>
      <c r="T44" s="50">
        <v>36</v>
      </c>
      <c r="U44" s="62">
        <v>5595998</v>
      </c>
      <c r="V44" s="78">
        <v>15</v>
      </c>
      <c r="W44" s="80">
        <v>49</v>
      </c>
      <c r="X44" s="81">
        <v>31</v>
      </c>
      <c r="Y44" s="82">
        <v>7044042</v>
      </c>
      <c r="Z44">
        <f t="shared" si="3"/>
        <v>48</v>
      </c>
      <c r="AA44">
        <f t="shared" si="4"/>
        <v>156</v>
      </c>
      <c r="AB44" s="9">
        <v>30.76923076923077</v>
      </c>
      <c r="AC44" s="65">
        <f t="shared" si="5"/>
        <v>23121764</v>
      </c>
      <c r="AE44" s="88"/>
    </row>
    <row r="45" spans="1:31" ht="13.5">
      <c r="A45" s="67" t="s">
        <v>49</v>
      </c>
      <c r="B45" s="7"/>
      <c r="C45" s="7"/>
      <c r="D45" s="7"/>
      <c r="E45" s="74"/>
      <c r="F45" s="31">
        <v>0</v>
      </c>
      <c r="G45" s="32">
        <v>1</v>
      </c>
      <c r="H45" s="32">
        <v>0</v>
      </c>
      <c r="I45" s="55">
        <v>0</v>
      </c>
      <c r="J45" s="29"/>
      <c r="K45" s="30"/>
      <c r="L45" s="38"/>
      <c r="M45" s="57"/>
      <c r="N45" s="27"/>
      <c r="O45" s="28"/>
      <c r="P45" s="28"/>
      <c r="Q45" s="60"/>
      <c r="R45" s="45"/>
      <c r="S45" s="50"/>
      <c r="T45" s="50"/>
      <c r="U45" s="62"/>
      <c r="V45" s="78">
        <v>0</v>
      </c>
      <c r="W45" s="80">
        <v>7</v>
      </c>
      <c r="X45" s="81">
        <v>0</v>
      </c>
      <c r="Y45" s="82">
        <v>0</v>
      </c>
      <c r="Z45">
        <f t="shared" si="3"/>
        <v>0</v>
      </c>
      <c r="AA45">
        <f t="shared" si="4"/>
        <v>8</v>
      </c>
      <c r="AB45" s="9">
        <v>0</v>
      </c>
      <c r="AC45" s="65">
        <f t="shared" si="5"/>
        <v>0</v>
      </c>
      <c r="AE45" s="88"/>
    </row>
    <row r="46" spans="1:31" ht="13.5">
      <c r="A46" s="67" t="s">
        <v>50</v>
      </c>
      <c r="B46" s="54">
        <v>2</v>
      </c>
      <c r="C46" s="54">
        <v>5</v>
      </c>
      <c r="D46" s="54">
        <v>40</v>
      </c>
      <c r="E46" s="73">
        <v>714031</v>
      </c>
      <c r="F46" s="31">
        <v>23</v>
      </c>
      <c r="G46" s="32">
        <v>47</v>
      </c>
      <c r="H46" s="32">
        <v>49</v>
      </c>
      <c r="I46" s="55">
        <v>10858000</v>
      </c>
      <c r="J46" s="29">
        <v>8</v>
      </c>
      <c r="K46" s="30">
        <v>41</v>
      </c>
      <c r="L46" s="38">
        <v>20</v>
      </c>
      <c r="M46" s="57">
        <v>6320000</v>
      </c>
      <c r="N46" s="27">
        <v>1</v>
      </c>
      <c r="O46" s="28">
        <v>9</v>
      </c>
      <c r="P46" s="28">
        <v>11</v>
      </c>
      <c r="Q46" s="60">
        <v>296735</v>
      </c>
      <c r="R46" s="45">
        <v>2</v>
      </c>
      <c r="S46" s="50">
        <v>17</v>
      </c>
      <c r="T46" s="50">
        <v>11</v>
      </c>
      <c r="U46" s="62">
        <v>810473</v>
      </c>
      <c r="V46" s="78">
        <v>17</v>
      </c>
      <c r="W46" s="80">
        <v>48</v>
      </c>
      <c r="X46" s="81">
        <v>35</v>
      </c>
      <c r="Y46" s="82">
        <v>23948483</v>
      </c>
      <c r="Z46">
        <f t="shared" si="3"/>
        <v>53</v>
      </c>
      <c r="AA46">
        <f t="shared" si="4"/>
        <v>167</v>
      </c>
      <c r="AB46" s="9">
        <v>31.736526946107784</v>
      </c>
      <c r="AC46" s="65">
        <f t="shared" si="5"/>
        <v>42947722</v>
      </c>
      <c r="AE46" s="88"/>
    </row>
    <row r="47" spans="1:31" ht="13.5">
      <c r="A47" s="67" t="s">
        <v>51</v>
      </c>
      <c r="B47" s="7"/>
      <c r="C47" s="7"/>
      <c r="D47" s="7"/>
      <c r="E47" s="74"/>
      <c r="F47" s="31">
        <v>0</v>
      </c>
      <c r="G47" s="32">
        <v>2</v>
      </c>
      <c r="H47" s="32">
        <v>0</v>
      </c>
      <c r="I47" s="55">
        <v>0</v>
      </c>
      <c r="J47" s="29">
        <v>1</v>
      </c>
      <c r="K47" s="30">
        <v>3</v>
      </c>
      <c r="L47" s="38">
        <v>33</v>
      </c>
      <c r="M47" s="57">
        <v>820000</v>
      </c>
      <c r="N47" s="27"/>
      <c r="O47" s="28"/>
      <c r="P47" s="28"/>
      <c r="Q47" s="60"/>
      <c r="R47" s="45">
        <v>0</v>
      </c>
      <c r="S47" s="50">
        <v>1</v>
      </c>
      <c r="T47" s="50">
        <v>0</v>
      </c>
      <c r="U47" s="62">
        <v>0</v>
      </c>
      <c r="V47" s="78">
        <v>0</v>
      </c>
      <c r="W47" s="80">
        <v>4</v>
      </c>
      <c r="X47" s="81">
        <v>0</v>
      </c>
      <c r="Y47" s="82">
        <v>0</v>
      </c>
      <c r="Z47">
        <f t="shared" si="3"/>
        <v>1</v>
      </c>
      <c r="AA47">
        <f t="shared" si="4"/>
        <v>10</v>
      </c>
      <c r="AB47" s="9">
        <v>10</v>
      </c>
      <c r="AC47" s="65">
        <f t="shared" si="5"/>
        <v>820000</v>
      </c>
      <c r="AE47" s="88"/>
    </row>
    <row r="48" spans="1:31" ht="13.5">
      <c r="A48" s="67" t="s">
        <v>160</v>
      </c>
      <c r="B48" s="7"/>
      <c r="C48" s="7"/>
      <c r="D48" s="7"/>
      <c r="E48" s="74"/>
      <c r="F48" s="31"/>
      <c r="G48" s="32"/>
      <c r="H48" s="32"/>
      <c r="I48" s="55">
        <v>0</v>
      </c>
      <c r="J48" s="29"/>
      <c r="K48" s="30"/>
      <c r="L48" s="30"/>
      <c r="M48" s="57"/>
      <c r="N48" s="27"/>
      <c r="O48" s="28"/>
      <c r="P48" s="28"/>
      <c r="Q48" s="60"/>
      <c r="R48" s="45">
        <v>1</v>
      </c>
      <c r="S48" s="50">
        <v>1</v>
      </c>
      <c r="T48" s="50">
        <v>100</v>
      </c>
      <c r="U48" s="62">
        <v>42288</v>
      </c>
      <c r="V48" s="78"/>
      <c r="W48" s="80"/>
      <c r="X48" s="81"/>
      <c r="Y48" s="82"/>
      <c r="Z48">
        <f t="shared" si="3"/>
        <v>1</v>
      </c>
      <c r="AA48">
        <f t="shared" si="4"/>
        <v>1</v>
      </c>
      <c r="AB48" s="9">
        <v>100</v>
      </c>
      <c r="AC48" s="65">
        <f t="shared" si="5"/>
        <v>42288</v>
      </c>
      <c r="AE48" s="88"/>
    </row>
    <row r="49" spans="1:31" ht="13.5">
      <c r="A49" s="67" t="s">
        <v>52</v>
      </c>
      <c r="B49" s="7"/>
      <c r="C49" s="7"/>
      <c r="D49" s="7"/>
      <c r="E49" s="74"/>
      <c r="F49" s="31"/>
      <c r="G49" s="32"/>
      <c r="H49" s="32"/>
      <c r="I49" s="55">
        <v>0</v>
      </c>
      <c r="J49" s="29"/>
      <c r="K49" s="30"/>
      <c r="L49" s="30"/>
      <c r="M49" s="57"/>
      <c r="N49" s="27"/>
      <c r="O49" s="28"/>
      <c r="P49" s="28"/>
      <c r="Q49" s="60"/>
      <c r="R49" s="45"/>
      <c r="S49" s="50"/>
      <c r="T49" s="50"/>
      <c r="U49" s="62"/>
      <c r="V49" s="78">
        <v>2</v>
      </c>
      <c r="W49" s="80">
        <v>6</v>
      </c>
      <c r="X49" s="81">
        <v>33</v>
      </c>
      <c r="Y49" s="82">
        <v>569320</v>
      </c>
      <c r="Z49">
        <f t="shared" si="3"/>
        <v>2</v>
      </c>
      <c r="AA49">
        <f t="shared" si="4"/>
        <v>6</v>
      </c>
      <c r="AB49" s="9">
        <v>33.33333333333333</v>
      </c>
      <c r="AC49" s="65">
        <f t="shared" si="5"/>
        <v>569320</v>
      </c>
      <c r="AE49" s="88"/>
    </row>
    <row r="50" spans="1:31" ht="13.5">
      <c r="A50" s="67" t="s">
        <v>53</v>
      </c>
      <c r="B50" s="7">
        <v>0</v>
      </c>
      <c r="C50" s="7">
        <v>2</v>
      </c>
      <c r="D50" s="7">
        <v>0</v>
      </c>
      <c r="E50" s="74">
        <v>0</v>
      </c>
      <c r="F50" s="31"/>
      <c r="G50" s="32"/>
      <c r="H50" s="32"/>
      <c r="I50" s="55">
        <v>0</v>
      </c>
      <c r="J50" s="29"/>
      <c r="K50" s="30"/>
      <c r="L50" s="30"/>
      <c r="M50" s="57"/>
      <c r="N50" s="27">
        <v>1</v>
      </c>
      <c r="O50" s="28">
        <v>1</v>
      </c>
      <c r="P50" s="28">
        <v>100</v>
      </c>
      <c r="Q50" s="60">
        <v>466650</v>
      </c>
      <c r="R50" s="45"/>
      <c r="S50" s="50"/>
      <c r="T50" s="50"/>
      <c r="U50" s="62"/>
      <c r="V50" s="78">
        <v>1</v>
      </c>
      <c r="W50" s="80">
        <v>1</v>
      </c>
      <c r="X50" s="81">
        <v>100</v>
      </c>
      <c r="Y50" s="82">
        <v>130751</v>
      </c>
      <c r="Z50">
        <f t="shared" si="3"/>
        <v>2</v>
      </c>
      <c r="AA50">
        <f t="shared" si="4"/>
        <v>4</v>
      </c>
      <c r="AB50" s="9">
        <v>50</v>
      </c>
      <c r="AC50" s="65">
        <f t="shared" si="5"/>
        <v>597401</v>
      </c>
      <c r="AE50" s="88"/>
    </row>
    <row r="51" spans="1:31" ht="13.5">
      <c r="A51" s="67" t="s">
        <v>54</v>
      </c>
      <c r="B51" s="7">
        <v>0</v>
      </c>
      <c r="C51" s="7">
        <v>0</v>
      </c>
      <c r="D51" s="7">
        <v>0</v>
      </c>
      <c r="E51" s="74">
        <v>0</v>
      </c>
      <c r="F51" s="31">
        <v>1</v>
      </c>
      <c r="G51" s="32">
        <v>3</v>
      </c>
      <c r="H51" s="32">
        <v>33</v>
      </c>
      <c r="I51" s="55">
        <v>92000</v>
      </c>
      <c r="J51" s="29">
        <v>0</v>
      </c>
      <c r="K51" s="30">
        <v>1</v>
      </c>
      <c r="L51" s="30">
        <v>0</v>
      </c>
      <c r="M51" s="57">
        <v>0</v>
      </c>
      <c r="N51" s="27"/>
      <c r="O51" s="28"/>
      <c r="P51" s="28"/>
      <c r="Q51" s="60"/>
      <c r="R51" s="45">
        <v>1</v>
      </c>
      <c r="S51" s="50">
        <v>1</v>
      </c>
      <c r="T51" s="50">
        <v>100</v>
      </c>
      <c r="U51" s="62">
        <v>19467</v>
      </c>
      <c r="V51" s="78">
        <v>3</v>
      </c>
      <c r="W51" s="80">
        <v>5</v>
      </c>
      <c r="X51" s="81">
        <v>60</v>
      </c>
      <c r="Y51" s="82">
        <v>728059</v>
      </c>
      <c r="Z51">
        <f t="shared" si="3"/>
        <v>5</v>
      </c>
      <c r="AA51">
        <f t="shared" si="4"/>
        <v>10</v>
      </c>
      <c r="AB51" s="9">
        <v>50</v>
      </c>
      <c r="AC51" s="65">
        <f t="shared" si="5"/>
        <v>839526</v>
      </c>
      <c r="AE51" s="88"/>
    </row>
    <row r="52" spans="1:31" ht="13.5">
      <c r="A52" s="67" t="s">
        <v>55</v>
      </c>
      <c r="B52" s="7"/>
      <c r="C52" s="7"/>
      <c r="D52" s="7"/>
      <c r="E52" s="74"/>
      <c r="F52" s="31">
        <v>0</v>
      </c>
      <c r="G52" s="32">
        <v>4</v>
      </c>
      <c r="H52" s="32">
        <v>0</v>
      </c>
      <c r="I52" s="55">
        <v>0</v>
      </c>
      <c r="J52" s="29"/>
      <c r="K52" s="30"/>
      <c r="L52" s="30"/>
      <c r="M52" s="57"/>
      <c r="N52" s="27"/>
      <c r="O52" s="28"/>
      <c r="P52" s="28"/>
      <c r="Q52" s="60"/>
      <c r="R52" s="45">
        <v>0</v>
      </c>
      <c r="S52" s="50">
        <v>2</v>
      </c>
      <c r="T52" s="50">
        <v>0</v>
      </c>
      <c r="U52" s="62">
        <v>0</v>
      </c>
      <c r="V52" s="78"/>
      <c r="W52" s="80"/>
      <c r="X52" s="81"/>
      <c r="Y52" s="82"/>
      <c r="Z52">
        <f t="shared" si="3"/>
        <v>0</v>
      </c>
      <c r="AA52">
        <f t="shared" si="4"/>
        <v>6</v>
      </c>
      <c r="AB52" s="9">
        <v>0</v>
      </c>
      <c r="AC52" s="65">
        <f t="shared" si="5"/>
        <v>0</v>
      </c>
      <c r="AE52" s="88"/>
    </row>
    <row r="53" spans="1:31" ht="13.5">
      <c r="A53" s="67" t="s">
        <v>56</v>
      </c>
      <c r="B53" s="7"/>
      <c r="C53" s="7"/>
      <c r="D53" s="7"/>
      <c r="E53" s="74"/>
      <c r="F53" s="31">
        <v>2</v>
      </c>
      <c r="G53" s="32">
        <v>7</v>
      </c>
      <c r="H53" s="32">
        <v>29</v>
      </c>
      <c r="I53" s="55">
        <v>381000</v>
      </c>
      <c r="J53" s="29">
        <v>2</v>
      </c>
      <c r="K53" s="30">
        <v>2</v>
      </c>
      <c r="L53" s="30">
        <v>100</v>
      </c>
      <c r="M53" s="57">
        <v>2260000</v>
      </c>
      <c r="N53" s="27"/>
      <c r="O53" s="28"/>
      <c r="P53" s="28"/>
      <c r="Q53" s="60"/>
      <c r="R53" s="45">
        <v>1</v>
      </c>
      <c r="S53" s="50">
        <v>6</v>
      </c>
      <c r="T53" s="50">
        <v>16</v>
      </c>
      <c r="U53" s="62">
        <v>158101</v>
      </c>
      <c r="V53" s="78">
        <v>14</v>
      </c>
      <c r="W53" s="80">
        <v>49</v>
      </c>
      <c r="X53" s="81">
        <v>29</v>
      </c>
      <c r="Y53" s="82">
        <v>11656495</v>
      </c>
      <c r="Z53">
        <f t="shared" si="3"/>
        <v>19</v>
      </c>
      <c r="AA53">
        <f t="shared" si="4"/>
        <v>64</v>
      </c>
      <c r="AB53" s="9">
        <v>29.6875</v>
      </c>
      <c r="AC53" s="65">
        <f t="shared" si="5"/>
        <v>14455596</v>
      </c>
      <c r="AE53" s="88"/>
    </row>
    <row r="54" spans="1:31" ht="13.5">
      <c r="A54" s="67" t="s">
        <v>57</v>
      </c>
      <c r="B54" s="7">
        <v>0</v>
      </c>
      <c r="C54" s="7">
        <v>1</v>
      </c>
      <c r="D54" s="7">
        <v>0</v>
      </c>
      <c r="E54" s="74">
        <v>0</v>
      </c>
      <c r="F54" s="31"/>
      <c r="G54" s="32"/>
      <c r="H54" s="32"/>
      <c r="I54" s="55">
        <v>0</v>
      </c>
      <c r="J54" s="29"/>
      <c r="K54" s="30"/>
      <c r="L54" s="30"/>
      <c r="M54" s="57"/>
      <c r="N54" s="27">
        <v>1</v>
      </c>
      <c r="O54" s="28">
        <v>2</v>
      </c>
      <c r="P54" s="28">
        <v>50</v>
      </c>
      <c r="Q54" s="60">
        <v>235849</v>
      </c>
      <c r="R54" s="45">
        <v>0</v>
      </c>
      <c r="S54" s="50">
        <v>1</v>
      </c>
      <c r="T54" s="50">
        <v>0</v>
      </c>
      <c r="U54" s="62">
        <v>0</v>
      </c>
      <c r="V54" s="78">
        <v>1</v>
      </c>
      <c r="W54" s="80">
        <v>6</v>
      </c>
      <c r="X54" s="81">
        <v>17</v>
      </c>
      <c r="Y54" s="82">
        <v>375542</v>
      </c>
      <c r="Z54">
        <f t="shared" si="3"/>
        <v>2</v>
      </c>
      <c r="AA54">
        <f t="shared" si="4"/>
        <v>10</v>
      </c>
      <c r="AB54" s="9">
        <v>20</v>
      </c>
      <c r="AC54" s="65">
        <f t="shared" si="5"/>
        <v>611391</v>
      </c>
      <c r="AE54" s="88"/>
    </row>
    <row r="55" spans="1:31" ht="13.5">
      <c r="A55" s="67" t="s">
        <v>58</v>
      </c>
      <c r="B55" s="7">
        <v>0</v>
      </c>
      <c r="C55" s="7">
        <v>2</v>
      </c>
      <c r="D55" s="7">
        <v>0</v>
      </c>
      <c r="E55" s="74">
        <v>0</v>
      </c>
      <c r="F55" s="31"/>
      <c r="G55" s="32"/>
      <c r="H55" s="32"/>
      <c r="I55" s="55">
        <v>0</v>
      </c>
      <c r="J55" s="29">
        <v>0</v>
      </c>
      <c r="K55" s="30">
        <v>1</v>
      </c>
      <c r="L55" s="30">
        <v>0</v>
      </c>
      <c r="M55" s="57">
        <v>0</v>
      </c>
      <c r="N55" s="27">
        <v>0</v>
      </c>
      <c r="O55" s="28">
        <v>2</v>
      </c>
      <c r="P55" s="28">
        <v>0</v>
      </c>
      <c r="Q55" s="60">
        <v>0</v>
      </c>
      <c r="R55" s="45"/>
      <c r="S55" s="50"/>
      <c r="T55" s="50"/>
      <c r="U55" s="62"/>
      <c r="V55" s="78">
        <v>2</v>
      </c>
      <c r="W55" s="80">
        <v>7</v>
      </c>
      <c r="X55" s="81">
        <v>29</v>
      </c>
      <c r="Y55" s="82">
        <v>653831</v>
      </c>
      <c r="Z55">
        <f t="shared" si="3"/>
        <v>2</v>
      </c>
      <c r="AA55">
        <f t="shared" si="4"/>
        <v>12</v>
      </c>
      <c r="AB55" s="9">
        <v>16.666666666666664</v>
      </c>
      <c r="AC55" s="65">
        <f t="shared" si="5"/>
        <v>653831</v>
      </c>
      <c r="AE55" s="88"/>
    </row>
    <row r="56" spans="1:31" ht="13.5">
      <c r="A56" s="67" t="s">
        <v>59</v>
      </c>
      <c r="B56" s="7">
        <v>0</v>
      </c>
      <c r="C56" s="7">
        <v>1</v>
      </c>
      <c r="D56" s="7">
        <v>0</v>
      </c>
      <c r="E56" s="74">
        <v>0</v>
      </c>
      <c r="F56" s="31">
        <v>0</v>
      </c>
      <c r="G56" s="32">
        <v>6</v>
      </c>
      <c r="H56" s="32">
        <v>0</v>
      </c>
      <c r="I56" s="55">
        <v>0</v>
      </c>
      <c r="J56" s="29">
        <v>1</v>
      </c>
      <c r="K56" s="30">
        <v>4</v>
      </c>
      <c r="L56" s="30">
        <v>25</v>
      </c>
      <c r="M56" s="57">
        <v>640000</v>
      </c>
      <c r="N56" s="27">
        <v>0</v>
      </c>
      <c r="O56" s="28">
        <v>3</v>
      </c>
      <c r="P56" s="28">
        <v>0</v>
      </c>
      <c r="Q56" s="60">
        <v>0</v>
      </c>
      <c r="R56" s="45">
        <v>5</v>
      </c>
      <c r="S56" s="50">
        <v>11</v>
      </c>
      <c r="T56" s="50">
        <v>45</v>
      </c>
      <c r="U56" s="62">
        <v>499326</v>
      </c>
      <c r="V56" s="78">
        <v>3</v>
      </c>
      <c r="W56" s="80">
        <v>10</v>
      </c>
      <c r="X56" s="81">
        <v>30</v>
      </c>
      <c r="Y56" s="82">
        <v>310363</v>
      </c>
      <c r="Z56">
        <f t="shared" si="3"/>
        <v>9</v>
      </c>
      <c r="AA56">
        <f t="shared" si="4"/>
        <v>35</v>
      </c>
      <c r="AB56" s="9">
        <v>25.71428571428571</v>
      </c>
      <c r="AC56" s="65">
        <f t="shared" si="5"/>
        <v>1449689</v>
      </c>
      <c r="AE56" s="88"/>
    </row>
    <row r="57" spans="1:31" ht="13.5">
      <c r="A57" s="67" t="s">
        <v>60</v>
      </c>
      <c r="B57" s="7"/>
      <c r="C57" s="7"/>
      <c r="D57" s="7"/>
      <c r="E57" s="74"/>
      <c r="F57" s="31"/>
      <c r="G57" s="32"/>
      <c r="H57" s="32"/>
      <c r="I57" s="55">
        <v>0</v>
      </c>
      <c r="J57" s="29">
        <v>1</v>
      </c>
      <c r="K57" s="30">
        <v>1</v>
      </c>
      <c r="L57" s="30">
        <v>100</v>
      </c>
      <c r="M57" s="57">
        <v>1100000</v>
      </c>
      <c r="N57" s="27"/>
      <c r="O57" s="28"/>
      <c r="P57" s="28"/>
      <c r="Q57" s="60"/>
      <c r="R57" s="45"/>
      <c r="S57" s="50"/>
      <c r="T57" s="50"/>
      <c r="U57" s="62"/>
      <c r="V57" s="78"/>
      <c r="W57" s="80"/>
      <c r="X57" s="81"/>
      <c r="Y57" s="82"/>
      <c r="Z57">
        <f t="shared" si="3"/>
        <v>1</v>
      </c>
      <c r="AA57">
        <f t="shared" si="4"/>
        <v>1</v>
      </c>
      <c r="AB57" s="9">
        <v>100</v>
      </c>
      <c r="AC57" s="65">
        <f t="shared" si="5"/>
        <v>1100000</v>
      </c>
      <c r="AE57" s="88"/>
    </row>
    <row r="58" spans="1:31" ht="13.5">
      <c r="A58" s="67" t="s">
        <v>61</v>
      </c>
      <c r="B58" s="7">
        <v>0</v>
      </c>
      <c r="C58" s="7">
        <v>0</v>
      </c>
      <c r="D58" s="7">
        <v>0</v>
      </c>
      <c r="E58" s="74">
        <v>0</v>
      </c>
      <c r="F58" s="31">
        <v>18</v>
      </c>
      <c r="G58" s="32">
        <v>67</v>
      </c>
      <c r="H58" s="32">
        <v>27</v>
      </c>
      <c r="I58" s="55">
        <v>13371000</v>
      </c>
      <c r="J58" s="29">
        <v>31</v>
      </c>
      <c r="K58" s="30">
        <v>133</v>
      </c>
      <c r="L58" s="38">
        <v>23</v>
      </c>
      <c r="M58" s="57">
        <v>26610000</v>
      </c>
      <c r="N58" s="27">
        <v>0</v>
      </c>
      <c r="O58" s="28">
        <v>3</v>
      </c>
      <c r="P58" s="28">
        <v>0</v>
      </c>
      <c r="Q58" s="60">
        <v>0</v>
      </c>
      <c r="R58" s="45">
        <v>13</v>
      </c>
      <c r="S58" s="50">
        <v>29</v>
      </c>
      <c r="T58" s="50">
        <v>44</v>
      </c>
      <c r="U58" s="62">
        <v>3377307</v>
      </c>
      <c r="V58" s="78">
        <v>69</v>
      </c>
      <c r="W58" s="80">
        <v>215</v>
      </c>
      <c r="X58" s="81">
        <v>32</v>
      </c>
      <c r="Y58" s="82">
        <v>59547192</v>
      </c>
      <c r="Z58">
        <f t="shared" si="3"/>
        <v>131</v>
      </c>
      <c r="AA58">
        <f t="shared" si="4"/>
        <v>447</v>
      </c>
      <c r="AB58" s="9">
        <v>29.30648769574944</v>
      </c>
      <c r="AC58" s="65">
        <f t="shared" si="5"/>
        <v>102905499</v>
      </c>
      <c r="AE58" s="88"/>
    </row>
    <row r="59" spans="1:31" ht="13.5">
      <c r="A59" s="67" t="s">
        <v>62</v>
      </c>
      <c r="B59" s="7"/>
      <c r="C59" s="7"/>
      <c r="D59" s="7"/>
      <c r="E59" s="74"/>
      <c r="F59" s="31">
        <v>1</v>
      </c>
      <c r="G59" s="32">
        <v>6</v>
      </c>
      <c r="H59" s="32">
        <v>17</v>
      </c>
      <c r="I59" s="55">
        <v>493000</v>
      </c>
      <c r="J59" s="29">
        <v>1</v>
      </c>
      <c r="K59" s="30">
        <v>11</v>
      </c>
      <c r="L59" s="38">
        <v>9</v>
      </c>
      <c r="M59" s="57">
        <v>390000</v>
      </c>
      <c r="N59" s="27"/>
      <c r="O59" s="28"/>
      <c r="P59" s="28"/>
      <c r="Q59" s="60"/>
      <c r="R59" s="45"/>
      <c r="S59" s="50"/>
      <c r="T59" s="50"/>
      <c r="U59" s="62"/>
      <c r="V59" s="78">
        <v>0</v>
      </c>
      <c r="W59" s="80">
        <v>1</v>
      </c>
      <c r="X59" s="81">
        <v>0</v>
      </c>
      <c r="Y59" s="82">
        <v>0</v>
      </c>
      <c r="Z59">
        <f t="shared" si="3"/>
        <v>2</v>
      </c>
      <c r="AA59">
        <f t="shared" si="4"/>
        <v>18</v>
      </c>
      <c r="AB59" s="9">
        <v>11.11111111111111</v>
      </c>
      <c r="AC59" s="65">
        <f t="shared" si="5"/>
        <v>883000</v>
      </c>
      <c r="AE59" s="88"/>
    </row>
    <row r="60" spans="1:31" ht="13.5">
      <c r="A60" s="67" t="s">
        <v>63</v>
      </c>
      <c r="B60" s="7"/>
      <c r="C60" s="7"/>
      <c r="D60" s="7"/>
      <c r="E60" s="74"/>
      <c r="F60" s="31"/>
      <c r="G60" s="32"/>
      <c r="H60" s="32"/>
      <c r="I60" s="55">
        <v>0</v>
      </c>
      <c r="J60" s="29"/>
      <c r="K60" s="30"/>
      <c r="L60" s="30"/>
      <c r="M60" s="57"/>
      <c r="N60" s="27"/>
      <c r="O60" s="28"/>
      <c r="P60" s="28"/>
      <c r="Q60" s="60"/>
      <c r="R60" s="45"/>
      <c r="S60" s="50"/>
      <c r="T60" s="50"/>
      <c r="U60" s="62"/>
      <c r="V60" s="78">
        <v>1</v>
      </c>
      <c r="W60" s="80">
        <v>1</v>
      </c>
      <c r="X60" s="81">
        <v>100</v>
      </c>
      <c r="Y60" s="82">
        <v>531788</v>
      </c>
      <c r="Z60">
        <f t="shared" si="3"/>
        <v>1</v>
      </c>
      <c r="AA60">
        <f t="shared" si="4"/>
        <v>1</v>
      </c>
      <c r="AB60" s="9">
        <v>100</v>
      </c>
      <c r="AC60" s="65">
        <f t="shared" si="5"/>
        <v>531788</v>
      </c>
      <c r="AE60" s="88"/>
    </row>
    <row r="61" spans="1:31" ht="13.5">
      <c r="A61" s="67" t="s">
        <v>64</v>
      </c>
      <c r="B61" s="7">
        <v>1</v>
      </c>
      <c r="C61" s="7">
        <v>2</v>
      </c>
      <c r="D61" s="7">
        <v>50</v>
      </c>
      <c r="E61" s="74">
        <v>182717</v>
      </c>
      <c r="F61" s="31"/>
      <c r="G61" s="32"/>
      <c r="H61" s="32"/>
      <c r="I61" s="55">
        <v>0</v>
      </c>
      <c r="J61" s="29"/>
      <c r="K61" s="30"/>
      <c r="L61" s="30"/>
      <c r="M61" s="57"/>
      <c r="N61" s="27">
        <v>2</v>
      </c>
      <c r="O61" s="28">
        <v>7</v>
      </c>
      <c r="P61" s="28">
        <v>29</v>
      </c>
      <c r="Q61" s="60">
        <v>615234</v>
      </c>
      <c r="R61" s="45"/>
      <c r="S61" s="50"/>
      <c r="T61" s="50"/>
      <c r="U61" s="62"/>
      <c r="V61" s="78">
        <v>1</v>
      </c>
      <c r="W61" s="80">
        <v>3</v>
      </c>
      <c r="X61" s="81">
        <v>33</v>
      </c>
      <c r="Y61" s="82">
        <v>241599</v>
      </c>
      <c r="Z61">
        <f>(B61+F61+J61+N61+R61+V61)</f>
        <v>4</v>
      </c>
      <c r="AA61">
        <f>(C61+G61+K61+O61+S61+W61)</f>
        <v>12</v>
      </c>
      <c r="AB61" s="9">
        <v>30</v>
      </c>
      <c r="AC61" s="65">
        <f>(E61+I61+M61+Q61+U61+Y61)</f>
        <v>1039550</v>
      </c>
      <c r="AE61" s="88"/>
    </row>
    <row r="62" spans="1:31" ht="13.5">
      <c r="A62" s="67" t="s">
        <v>65</v>
      </c>
      <c r="B62" s="7"/>
      <c r="C62" s="7"/>
      <c r="D62" s="7"/>
      <c r="E62" s="74"/>
      <c r="F62" s="31">
        <v>2</v>
      </c>
      <c r="G62" s="32">
        <v>6</v>
      </c>
      <c r="H62" s="32">
        <v>33</v>
      </c>
      <c r="I62" s="55">
        <v>782000</v>
      </c>
      <c r="J62" s="29"/>
      <c r="K62" s="30"/>
      <c r="L62" s="30"/>
      <c r="M62" s="57"/>
      <c r="N62" s="27"/>
      <c r="O62" s="28"/>
      <c r="P62" s="28"/>
      <c r="Q62" s="60"/>
      <c r="R62" s="45"/>
      <c r="S62" s="50"/>
      <c r="T62" s="50"/>
      <c r="U62" s="62"/>
      <c r="V62" s="78"/>
      <c r="W62" s="80"/>
      <c r="X62" s="81"/>
      <c r="Y62" s="82"/>
      <c r="Z62">
        <f t="shared" si="3"/>
        <v>2</v>
      </c>
      <c r="AA62">
        <f t="shared" si="4"/>
        <v>6</v>
      </c>
      <c r="AB62" s="9">
        <v>33.33333333333333</v>
      </c>
      <c r="AC62" s="65">
        <f t="shared" si="5"/>
        <v>782000</v>
      </c>
      <c r="AE62" s="88"/>
    </row>
    <row r="63" spans="1:31" ht="13.5">
      <c r="A63" s="67" t="s">
        <v>66</v>
      </c>
      <c r="B63" s="7"/>
      <c r="C63" s="7"/>
      <c r="D63" s="7"/>
      <c r="E63" s="74"/>
      <c r="F63" s="31">
        <v>11</v>
      </c>
      <c r="G63" s="32">
        <v>27</v>
      </c>
      <c r="H63" s="32">
        <v>41</v>
      </c>
      <c r="I63" s="55">
        <v>7257000</v>
      </c>
      <c r="J63" s="29"/>
      <c r="K63" s="30"/>
      <c r="L63" s="30"/>
      <c r="M63" s="57"/>
      <c r="N63" s="27"/>
      <c r="O63" s="28"/>
      <c r="P63" s="28"/>
      <c r="Q63" s="60"/>
      <c r="R63" s="45"/>
      <c r="S63" s="50"/>
      <c r="T63" s="50"/>
      <c r="U63" s="62"/>
      <c r="V63" s="78"/>
      <c r="W63" s="80"/>
      <c r="X63" s="81"/>
      <c r="Y63" s="82"/>
      <c r="Z63">
        <f t="shared" si="3"/>
        <v>11</v>
      </c>
      <c r="AA63">
        <f t="shared" si="4"/>
        <v>27</v>
      </c>
      <c r="AB63" s="9">
        <v>40.74074074074074</v>
      </c>
      <c r="AC63" s="65">
        <f t="shared" si="5"/>
        <v>7257000</v>
      </c>
      <c r="AE63" s="88"/>
    </row>
    <row r="64" spans="1:31" ht="13.5">
      <c r="A64" s="67" t="s">
        <v>67</v>
      </c>
      <c r="B64" s="7">
        <v>0</v>
      </c>
      <c r="C64" s="7">
        <v>0</v>
      </c>
      <c r="D64" s="7">
        <v>0</v>
      </c>
      <c r="E64" s="74">
        <v>0</v>
      </c>
      <c r="F64" s="31">
        <v>1</v>
      </c>
      <c r="G64" s="32">
        <v>5</v>
      </c>
      <c r="H64" s="32">
        <v>20</v>
      </c>
      <c r="I64" s="55">
        <v>352000</v>
      </c>
      <c r="J64" s="29">
        <v>1</v>
      </c>
      <c r="K64" s="30">
        <v>4</v>
      </c>
      <c r="L64" s="30">
        <v>25</v>
      </c>
      <c r="M64" s="57">
        <v>140000</v>
      </c>
      <c r="N64" s="27">
        <v>1</v>
      </c>
      <c r="O64" s="28">
        <v>1</v>
      </c>
      <c r="P64" s="28">
        <v>100</v>
      </c>
      <c r="Q64" s="60">
        <v>244692</v>
      </c>
      <c r="R64" s="45">
        <v>1</v>
      </c>
      <c r="S64" s="50">
        <v>6</v>
      </c>
      <c r="T64" s="50">
        <v>16</v>
      </c>
      <c r="U64" s="62">
        <v>270868</v>
      </c>
      <c r="V64" s="78">
        <v>1</v>
      </c>
      <c r="W64" s="80">
        <v>8</v>
      </c>
      <c r="X64" s="81">
        <v>13</v>
      </c>
      <c r="Y64" s="82">
        <v>15762</v>
      </c>
      <c r="Z64">
        <f t="shared" si="3"/>
        <v>5</v>
      </c>
      <c r="AA64">
        <f t="shared" si="4"/>
        <v>24</v>
      </c>
      <c r="AB64" s="9">
        <v>20.833333333333336</v>
      </c>
      <c r="AC64" s="65">
        <f t="shared" si="5"/>
        <v>1023322</v>
      </c>
      <c r="AE64" s="88"/>
    </row>
    <row r="65" spans="1:31" ht="13.5">
      <c r="A65" s="67" t="s">
        <v>68</v>
      </c>
      <c r="B65" s="7">
        <v>1</v>
      </c>
      <c r="C65" s="7">
        <v>3</v>
      </c>
      <c r="D65" s="7">
        <v>33</v>
      </c>
      <c r="E65" s="74">
        <v>167156</v>
      </c>
      <c r="F65" s="31">
        <v>4</v>
      </c>
      <c r="G65" s="32">
        <v>17</v>
      </c>
      <c r="H65" s="32">
        <v>24</v>
      </c>
      <c r="I65" s="55">
        <v>1878000</v>
      </c>
      <c r="J65" s="29">
        <v>0</v>
      </c>
      <c r="K65" s="30">
        <v>7</v>
      </c>
      <c r="L65" s="30">
        <v>0</v>
      </c>
      <c r="M65" s="57">
        <v>0</v>
      </c>
      <c r="N65" s="27">
        <v>2</v>
      </c>
      <c r="O65" s="28">
        <v>5</v>
      </c>
      <c r="P65" s="28">
        <v>40</v>
      </c>
      <c r="Q65" s="60">
        <v>687316</v>
      </c>
      <c r="R65" s="45"/>
      <c r="S65" s="50"/>
      <c r="T65" s="50"/>
      <c r="U65" s="62"/>
      <c r="V65" s="78">
        <v>5</v>
      </c>
      <c r="W65" s="80">
        <v>14</v>
      </c>
      <c r="X65" s="81">
        <v>36</v>
      </c>
      <c r="Y65" s="82">
        <v>664053</v>
      </c>
      <c r="Z65">
        <f t="shared" si="3"/>
        <v>12</v>
      </c>
      <c r="AA65">
        <f t="shared" si="4"/>
        <v>46</v>
      </c>
      <c r="AB65" s="9">
        <v>26.08695652173913</v>
      </c>
      <c r="AC65" s="65">
        <f t="shared" si="5"/>
        <v>3396525</v>
      </c>
      <c r="AE65" s="88"/>
    </row>
    <row r="66" spans="1:31" ht="13.5">
      <c r="A66" s="67" t="s">
        <v>69</v>
      </c>
      <c r="B66" s="7">
        <v>2</v>
      </c>
      <c r="C66" s="7">
        <v>6</v>
      </c>
      <c r="D66" s="7">
        <v>33</v>
      </c>
      <c r="E66" s="74">
        <v>916865</v>
      </c>
      <c r="F66" s="31">
        <v>11</v>
      </c>
      <c r="G66" s="32">
        <v>45</v>
      </c>
      <c r="H66" s="32">
        <v>24</v>
      </c>
      <c r="I66" s="55">
        <v>3601000</v>
      </c>
      <c r="J66" s="29">
        <v>30</v>
      </c>
      <c r="K66" s="30">
        <v>127</v>
      </c>
      <c r="L66" s="38">
        <v>24</v>
      </c>
      <c r="M66" s="57">
        <v>17960000</v>
      </c>
      <c r="N66" s="27">
        <v>0</v>
      </c>
      <c r="O66" s="28">
        <v>4</v>
      </c>
      <c r="P66" s="28">
        <v>0</v>
      </c>
      <c r="Q66" s="60">
        <v>0</v>
      </c>
      <c r="R66" s="45">
        <v>1</v>
      </c>
      <c r="S66" s="50">
        <v>10</v>
      </c>
      <c r="T66" s="50">
        <v>10</v>
      </c>
      <c r="U66" s="62">
        <v>150099</v>
      </c>
      <c r="V66" s="78">
        <v>15</v>
      </c>
      <c r="W66" s="80">
        <v>48</v>
      </c>
      <c r="X66" s="81">
        <v>31</v>
      </c>
      <c r="Y66" s="82">
        <v>2988748</v>
      </c>
      <c r="Z66">
        <f aca="true" t="shared" si="6" ref="Z66:Z97">(B66+F66+J66+N66+R66+V66)</f>
        <v>59</v>
      </c>
      <c r="AA66">
        <f aca="true" t="shared" si="7" ref="AA66:AA97">(C66+G66+K66+O66+S66+W66)</f>
        <v>240</v>
      </c>
      <c r="AB66" s="9">
        <v>24.583333333333332</v>
      </c>
      <c r="AC66" s="65">
        <f aca="true" t="shared" si="8" ref="AC66:AC97">(E66+I66+M66+Q66+U66+Y66)</f>
        <v>25616712</v>
      </c>
      <c r="AE66" s="88"/>
    </row>
    <row r="67" spans="1:31" ht="13.5">
      <c r="A67" s="67" t="s">
        <v>70</v>
      </c>
      <c r="B67" s="7">
        <v>1</v>
      </c>
      <c r="C67" s="7">
        <v>3</v>
      </c>
      <c r="D67" s="7">
        <v>33</v>
      </c>
      <c r="E67" s="74">
        <v>70569</v>
      </c>
      <c r="F67" s="31"/>
      <c r="G67" s="32"/>
      <c r="H67" s="32"/>
      <c r="I67" s="55">
        <v>0</v>
      </c>
      <c r="J67" s="29"/>
      <c r="K67" s="30"/>
      <c r="L67" s="38"/>
      <c r="M67" s="57"/>
      <c r="N67" s="27">
        <v>0</v>
      </c>
      <c r="O67" s="28">
        <v>2</v>
      </c>
      <c r="P67" s="28">
        <v>0</v>
      </c>
      <c r="Q67" s="60">
        <v>0</v>
      </c>
      <c r="R67" s="45"/>
      <c r="S67" s="50"/>
      <c r="T67" s="50"/>
      <c r="U67" s="62"/>
      <c r="V67" s="78">
        <v>0</v>
      </c>
      <c r="W67" s="80">
        <v>4</v>
      </c>
      <c r="X67" s="81">
        <v>0</v>
      </c>
      <c r="Y67" s="82">
        <v>0</v>
      </c>
      <c r="Z67">
        <f t="shared" si="6"/>
        <v>1</v>
      </c>
      <c r="AA67">
        <f t="shared" si="7"/>
        <v>9</v>
      </c>
      <c r="AB67" s="9">
        <v>11.11111111111111</v>
      </c>
      <c r="AC67" s="65">
        <f t="shared" si="8"/>
        <v>70569</v>
      </c>
      <c r="AE67" s="88"/>
    </row>
    <row r="68" spans="1:31" ht="13.5">
      <c r="A68" s="67" t="s">
        <v>71</v>
      </c>
      <c r="B68" s="7">
        <v>0</v>
      </c>
      <c r="C68" s="7">
        <v>2</v>
      </c>
      <c r="D68" s="7">
        <v>0</v>
      </c>
      <c r="E68" s="74">
        <v>0</v>
      </c>
      <c r="F68" s="31">
        <v>2</v>
      </c>
      <c r="G68" s="32">
        <v>3</v>
      </c>
      <c r="H68" s="32">
        <v>67</v>
      </c>
      <c r="I68" s="55">
        <v>595000</v>
      </c>
      <c r="J68" s="29">
        <v>2</v>
      </c>
      <c r="K68" s="30">
        <v>3</v>
      </c>
      <c r="L68" s="38">
        <v>67</v>
      </c>
      <c r="M68" s="57">
        <v>650000</v>
      </c>
      <c r="N68" s="27">
        <v>1</v>
      </c>
      <c r="O68" s="28">
        <v>4</v>
      </c>
      <c r="P68" s="28">
        <v>25</v>
      </c>
      <c r="Q68" s="60">
        <v>556940</v>
      </c>
      <c r="R68" s="45">
        <v>9</v>
      </c>
      <c r="S68" s="50">
        <v>31</v>
      </c>
      <c r="T68" s="50">
        <v>29</v>
      </c>
      <c r="U68" s="62">
        <v>2707085</v>
      </c>
      <c r="V68" s="78">
        <v>20</v>
      </c>
      <c r="W68" s="80">
        <v>38</v>
      </c>
      <c r="X68" s="81">
        <v>53</v>
      </c>
      <c r="Y68" s="82">
        <v>8844983</v>
      </c>
      <c r="Z68">
        <f t="shared" si="6"/>
        <v>34</v>
      </c>
      <c r="AA68">
        <f t="shared" si="7"/>
        <v>81</v>
      </c>
      <c r="AB68" s="9">
        <v>41.9753086419753</v>
      </c>
      <c r="AC68" s="65">
        <f t="shared" si="8"/>
        <v>13354008</v>
      </c>
      <c r="AE68" s="88"/>
    </row>
    <row r="69" spans="1:31" ht="13.5">
      <c r="A69" s="67" t="s">
        <v>72</v>
      </c>
      <c r="B69" s="7">
        <v>1</v>
      </c>
      <c r="C69" s="7">
        <v>4</v>
      </c>
      <c r="D69" s="7">
        <v>25</v>
      </c>
      <c r="E69" s="74">
        <v>187987</v>
      </c>
      <c r="F69" s="31">
        <v>8</v>
      </c>
      <c r="G69" s="32">
        <v>32</v>
      </c>
      <c r="H69" s="32">
        <v>25</v>
      </c>
      <c r="I69" s="55">
        <v>3066000</v>
      </c>
      <c r="J69" s="29">
        <v>8</v>
      </c>
      <c r="K69" s="30">
        <v>46</v>
      </c>
      <c r="L69" s="38">
        <v>17</v>
      </c>
      <c r="M69" s="57">
        <v>5610000</v>
      </c>
      <c r="N69" s="27">
        <v>0</v>
      </c>
      <c r="O69" s="28">
        <v>6</v>
      </c>
      <c r="P69" s="28">
        <v>11</v>
      </c>
      <c r="Q69" s="60">
        <v>452185</v>
      </c>
      <c r="R69" s="45">
        <v>23</v>
      </c>
      <c r="S69" s="50">
        <v>52</v>
      </c>
      <c r="T69" s="50">
        <v>44</v>
      </c>
      <c r="U69" s="62">
        <v>5095778</v>
      </c>
      <c r="V69" s="78">
        <v>31</v>
      </c>
      <c r="W69" s="80">
        <v>83</v>
      </c>
      <c r="X69" s="81">
        <v>37</v>
      </c>
      <c r="Y69" s="82">
        <v>18594362</v>
      </c>
      <c r="Z69">
        <f t="shared" si="6"/>
        <v>71</v>
      </c>
      <c r="AA69">
        <f t="shared" si="7"/>
        <v>223</v>
      </c>
      <c r="AB69" s="9">
        <v>31.838565022421523</v>
      </c>
      <c r="AC69" s="65">
        <f t="shared" si="8"/>
        <v>33006312</v>
      </c>
      <c r="AE69" s="88"/>
    </row>
    <row r="70" spans="1:31" ht="13.5">
      <c r="A70" s="67" t="s">
        <v>73</v>
      </c>
      <c r="B70" s="7">
        <v>0</v>
      </c>
      <c r="C70" s="7">
        <v>0</v>
      </c>
      <c r="D70" s="7">
        <v>0</v>
      </c>
      <c r="E70" s="74">
        <v>0</v>
      </c>
      <c r="F70" s="31"/>
      <c r="G70" s="32"/>
      <c r="H70" s="32"/>
      <c r="I70" s="55">
        <v>0</v>
      </c>
      <c r="J70" s="29"/>
      <c r="K70" s="30"/>
      <c r="L70" s="38"/>
      <c r="M70" s="57"/>
      <c r="N70" s="27">
        <v>0</v>
      </c>
      <c r="O70" s="28">
        <v>2</v>
      </c>
      <c r="P70" s="28">
        <v>0</v>
      </c>
      <c r="Q70" s="60">
        <v>0</v>
      </c>
      <c r="R70" s="45"/>
      <c r="S70" s="50"/>
      <c r="T70" s="50"/>
      <c r="U70" s="62"/>
      <c r="V70" s="78">
        <v>0</v>
      </c>
      <c r="W70" s="80">
        <v>1</v>
      </c>
      <c r="X70" s="81">
        <v>0</v>
      </c>
      <c r="Y70" s="82">
        <v>0</v>
      </c>
      <c r="Z70">
        <f t="shared" si="6"/>
        <v>0</v>
      </c>
      <c r="AA70">
        <f t="shared" si="7"/>
        <v>3</v>
      </c>
      <c r="AB70" s="9">
        <v>0</v>
      </c>
      <c r="AC70" s="65">
        <f t="shared" si="8"/>
        <v>0</v>
      </c>
      <c r="AE70" s="88"/>
    </row>
    <row r="71" spans="1:31" ht="13.5">
      <c r="A71" s="67" t="s">
        <v>74</v>
      </c>
      <c r="B71" s="7">
        <v>0</v>
      </c>
      <c r="C71" s="7">
        <v>3</v>
      </c>
      <c r="D71" s="7">
        <v>0</v>
      </c>
      <c r="E71" s="74">
        <v>0</v>
      </c>
      <c r="F71" s="31">
        <v>9</v>
      </c>
      <c r="G71" s="32">
        <v>20</v>
      </c>
      <c r="H71" s="32">
        <v>45</v>
      </c>
      <c r="I71" s="55">
        <v>3966000</v>
      </c>
      <c r="J71" s="29">
        <v>4</v>
      </c>
      <c r="K71" s="30">
        <v>24</v>
      </c>
      <c r="L71" s="38">
        <v>17</v>
      </c>
      <c r="M71" s="57">
        <v>2120000</v>
      </c>
      <c r="N71" s="27">
        <v>2</v>
      </c>
      <c r="O71" s="28">
        <v>3</v>
      </c>
      <c r="P71" s="28">
        <v>67</v>
      </c>
      <c r="Q71" s="60">
        <v>484624</v>
      </c>
      <c r="R71" s="45">
        <v>6</v>
      </c>
      <c r="S71" s="50">
        <v>19</v>
      </c>
      <c r="T71" s="50">
        <v>31</v>
      </c>
      <c r="U71" s="62">
        <v>1792998</v>
      </c>
      <c r="V71" s="78">
        <v>5</v>
      </c>
      <c r="W71" s="80">
        <v>17</v>
      </c>
      <c r="X71" s="81">
        <v>29</v>
      </c>
      <c r="Y71" s="82">
        <v>1281111</v>
      </c>
      <c r="Z71">
        <f t="shared" si="6"/>
        <v>26</v>
      </c>
      <c r="AA71">
        <f t="shared" si="7"/>
        <v>86</v>
      </c>
      <c r="AB71" s="9">
        <v>30.23255813953488</v>
      </c>
      <c r="AC71" s="65">
        <f t="shared" si="8"/>
        <v>9644733</v>
      </c>
      <c r="AE71" s="88"/>
    </row>
    <row r="72" spans="1:31" ht="13.5">
      <c r="A72" s="67" t="s">
        <v>75</v>
      </c>
      <c r="B72" s="7">
        <v>0</v>
      </c>
      <c r="C72" s="7">
        <v>1</v>
      </c>
      <c r="D72" s="7">
        <v>0</v>
      </c>
      <c r="E72" s="74">
        <v>0</v>
      </c>
      <c r="F72" s="31">
        <v>1</v>
      </c>
      <c r="G72" s="32">
        <v>4</v>
      </c>
      <c r="H72" s="32">
        <v>25</v>
      </c>
      <c r="I72" s="55">
        <v>304000</v>
      </c>
      <c r="J72" s="29"/>
      <c r="K72" s="30"/>
      <c r="L72" s="38"/>
      <c r="M72" s="57"/>
      <c r="N72" s="27">
        <v>0</v>
      </c>
      <c r="O72" s="28">
        <v>2</v>
      </c>
      <c r="P72" s="28">
        <v>0</v>
      </c>
      <c r="Q72" s="60">
        <v>0</v>
      </c>
      <c r="R72" s="45">
        <v>1</v>
      </c>
      <c r="S72" s="50">
        <v>1</v>
      </c>
      <c r="T72" s="50">
        <v>100</v>
      </c>
      <c r="U72" s="62">
        <v>156016</v>
      </c>
      <c r="V72" s="78">
        <v>0</v>
      </c>
      <c r="W72" s="80">
        <v>4</v>
      </c>
      <c r="X72" s="81">
        <v>0</v>
      </c>
      <c r="Y72" s="82">
        <v>0</v>
      </c>
      <c r="Z72">
        <f t="shared" si="6"/>
        <v>2</v>
      </c>
      <c r="AA72">
        <f t="shared" si="7"/>
        <v>12</v>
      </c>
      <c r="AB72" s="9">
        <v>16.666666666666664</v>
      </c>
      <c r="AC72" s="65">
        <f t="shared" si="8"/>
        <v>460016</v>
      </c>
      <c r="AE72" s="88"/>
    </row>
    <row r="73" spans="1:31" ht="13.5">
      <c r="A73" s="67" t="s">
        <v>76</v>
      </c>
      <c r="B73" s="7">
        <v>0</v>
      </c>
      <c r="C73" s="7">
        <v>1</v>
      </c>
      <c r="D73" s="7">
        <v>0</v>
      </c>
      <c r="E73" s="74">
        <v>0</v>
      </c>
      <c r="F73" s="31">
        <v>16</v>
      </c>
      <c r="G73" s="32">
        <v>48</v>
      </c>
      <c r="H73" s="32">
        <v>33</v>
      </c>
      <c r="I73" s="55">
        <v>4184000</v>
      </c>
      <c r="J73" s="29">
        <v>9</v>
      </c>
      <c r="K73" s="30">
        <v>31</v>
      </c>
      <c r="L73" s="38">
        <v>29</v>
      </c>
      <c r="M73" s="57">
        <v>8160000</v>
      </c>
      <c r="N73" s="27">
        <v>5</v>
      </c>
      <c r="O73" s="28">
        <v>9</v>
      </c>
      <c r="P73" s="28">
        <v>56</v>
      </c>
      <c r="Q73" s="60">
        <v>1229258</v>
      </c>
      <c r="R73" s="45">
        <v>8</v>
      </c>
      <c r="S73" s="50">
        <v>27</v>
      </c>
      <c r="T73" s="50">
        <v>29</v>
      </c>
      <c r="U73" s="62">
        <v>2155507</v>
      </c>
      <c r="V73" s="78">
        <v>24</v>
      </c>
      <c r="W73" s="80">
        <v>63</v>
      </c>
      <c r="X73" s="81">
        <v>38</v>
      </c>
      <c r="Y73" s="82">
        <v>11985869</v>
      </c>
      <c r="Z73">
        <f t="shared" si="6"/>
        <v>62</v>
      </c>
      <c r="AA73">
        <f t="shared" si="7"/>
        <v>179</v>
      </c>
      <c r="AB73" s="9">
        <v>34.63687150837989</v>
      </c>
      <c r="AC73" s="65">
        <f t="shared" si="8"/>
        <v>27714634</v>
      </c>
      <c r="AE73" s="88"/>
    </row>
    <row r="74" spans="1:31" ht="13.5">
      <c r="A74" s="67" t="s">
        <v>77</v>
      </c>
      <c r="B74" s="7">
        <v>0</v>
      </c>
      <c r="C74" s="7">
        <v>0</v>
      </c>
      <c r="D74" s="7">
        <v>0</v>
      </c>
      <c r="E74" s="74">
        <v>0</v>
      </c>
      <c r="F74" s="31"/>
      <c r="G74" s="32"/>
      <c r="H74" s="32"/>
      <c r="I74" s="55">
        <v>0</v>
      </c>
      <c r="J74" s="29"/>
      <c r="K74" s="30"/>
      <c r="L74" s="38"/>
      <c r="M74" s="57"/>
      <c r="N74" s="27"/>
      <c r="O74" s="28"/>
      <c r="P74" s="28"/>
      <c r="Q74" s="60"/>
      <c r="R74" s="45"/>
      <c r="S74" s="50"/>
      <c r="T74" s="50"/>
      <c r="U74" s="62"/>
      <c r="V74" s="78"/>
      <c r="W74" s="80"/>
      <c r="X74" s="81"/>
      <c r="Y74" s="82"/>
      <c r="Z74">
        <f t="shared" si="6"/>
        <v>0</v>
      </c>
      <c r="AA74">
        <f t="shared" si="7"/>
        <v>0</v>
      </c>
      <c r="AB74" s="9">
        <v>0</v>
      </c>
      <c r="AC74" s="65">
        <f t="shared" si="8"/>
        <v>0</v>
      </c>
      <c r="AE74" s="88"/>
    </row>
    <row r="75" spans="1:31" ht="13.5">
      <c r="A75" s="67" t="s">
        <v>78</v>
      </c>
      <c r="B75" s="7">
        <v>0</v>
      </c>
      <c r="C75" s="7">
        <v>0</v>
      </c>
      <c r="D75" s="7">
        <v>0</v>
      </c>
      <c r="E75" s="74">
        <v>0</v>
      </c>
      <c r="F75" s="31">
        <v>0</v>
      </c>
      <c r="G75" s="32">
        <v>1</v>
      </c>
      <c r="H75" s="32">
        <v>0</v>
      </c>
      <c r="I75" s="55">
        <v>0</v>
      </c>
      <c r="J75" s="29">
        <v>0</v>
      </c>
      <c r="K75" s="30">
        <v>1</v>
      </c>
      <c r="L75" s="38">
        <v>0</v>
      </c>
      <c r="M75" s="57">
        <v>0</v>
      </c>
      <c r="N75" s="27"/>
      <c r="O75" s="28"/>
      <c r="P75" s="28"/>
      <c r="Q75" s="60"/>
      <c r="R75" s="45">
        <v>0</v>
      </c>
      <c r="S75" s="50">
        <v>1</v>
      </c>
      <c r="T75" s="50">
        <v>0</v>
      </c>
      <c r="U75" s="62">
        <v>0</v>
      </c>
      <c r="V75" s="78">
        <v>0</v>
      </c>
      <c r="W75" s="80">
        <v>4</v>
      </c>
      <c r="X75" s="81">
        <v>0</v>
      </c>
      <c r="Y75" s="82">
        <v>0</v>
      </c>
      <c r="Z75">
        <f t="shared" si="6"/>
        <v>0</v>
      </c>
      <c r="AA75">
        <f t="shared" si="7"/>
        <v>7</v>
      </c>
      <c r="AB75" s="9">
        <v>0</v>
      </c>
      <c r="AC75" s="65">
        <f t="shared" si="8"/>
        <v>0</v>
      </c>
      <c r="AE75" s="88"/>
    </row>
    <row r="76" spans="1:31" ht="13.5">
      <c r="A76" s="67" t="s">
        <v>79</v>
      </c>
      <c r="B76" s="7"/>
      <c r="C76" s="7"/>
      <c r="D76" s="7"/>
      <c r="E76" s="74"/>
      <c r="F76" s="31"/>
      <c r="G76" s="32"/>
      <c r="H76" s="32"/>
      <c r="I76" s="55">
        <v>0</v>
      </c>
      <c r="J76" s="29">
        <v>3</v>
      </c>
      <c r="K76" s="30">
        <v>9</v>
      </c>
      <c r="L76" s="38">
        <v>33</v>
      </c>
      <c r="M76" s="57">
        <v>3240000</v>
      </c>
      <c r="N76" s="27"/>
      <c r="O76" s="28"/>
      <c r="P76" s="28"/>
      <c r="Q76" s="60"/>
      <c r="R76" s="45"/>
      <c r="S76" s="50"/>
      <c r="T76" s="50"/>
      <c r="U76" s="62"/>
      <c r="V76" s="78"/>
      <c r="W76" s="80"/>
      <c r="X76" s="81"/>
      <c r="Y76" s="82"/>
      <c r="Z76">
        <f t="shared" si="6"/>
        <v>3</v>
      </c>
      <c r="AA76">
        <f t="shared" si="7"/>
        <v>9</v>
      </c>
      <c r="AB76" s="9">
        <v>33.33333333333333</v>
      </c>
      <c r="AC76" s="65">
        <f t="shared" si="8"/>
        <v>3240000</v>
      </c>
      <c r="AE76" s="88"/>
    </row>
    <row r="77" spans="1:31" ht="13.5">
      <c r="A77" s="70" t="s">
        <v>80</v>
      </c>
      <c r="B77" s="7">
        <v>1</v>
      </c>
      <c r="C77" s="7">
        <v>1</v>
      </c>
      <c r="D77" s="7">
        <v>100</v>
      </c>
      <c r="E77" s="74">
        <v>398211</v>
      </c>
      <c r="F77" s="31"/>
      <c r="G77" s="32"/>
      <c r="H77" s="32"/>
      <c r="I77" s="55">
        <v>0</v>
      </c>
      <c r="J77" s="29"/>
      <c r="K77" s="30"/>
      <c r="L77" s="38"/>
      <c r="M77" s="57"/>
      <c r="N77" s="27">
        <v>0</v>
      </c>
      <c r="O77" s="28">
        <v>1</v>
      </c>
      <c r="P77" s="28">
        <v>0</v>
      </c>
      <c r="Q77" s="60">
        <v>0</v>
      </c>
      <c r="R77" s="45">
        <v>0</v>
      </c>
      <c r="S77" s="50">
        <v>2</v>
      </c>
      <c r="T77" s="50">
        <v>0</v>
      </c>
      <c r="U77" s="62">
        <v>0</v>
      </c>
      <c r="V77" s="78"/>
      <c r="W77" s="80"/>
      <c r="X77" s="81"/>
      <c r="Y77" s="82"/>
      <c r="Z77">
        <f t="shared" si="6"/>
        <v>1</v>
      </c>
      <c r="AA77">
        <f t="shared" si="7"/>
        <v>4</v>
      </c>
      <c r="AB77" s="9">
        <v>25</v>
      </c>
      <c r="AC77" s="65">
        <f t="shared" si="8"/>
        <v>398211</v>
      </c>
      <c r="AE77" s="88"/>
    </row>
    <row r="78" spans="1:31" ht="13.5">
      <c r="A78" s="67" t="s">
        <v>81</v>
      </c>
      <c r="B78" s="7"/>
      <c r="C78" s="7"/>
      <c r="D78" s="7"/>
      <c r="E78" s="74"/>
      <c r="F78" s="31"/>
      <c r="G78" s="32"/>
      <c r="H78" s="32"/>
      <c r="I78" s="55">
        <v>0</v>
      </c>
      <c r="J78" s="29"/>
      <c r="K78" s="30"/>
      <c r="L78" s="38"/>
      <c r="M78" s="57"/>
      <c r="N78" s="27">
        <v>0</v>
      </c>
      <c r="O78" s="28">
        <v>1</v>
      </c>
      <c r="P78" s="28">
        <v>0</v>
      </c>
      <c r="Q78" s="60">
        <v>0</v>
      </c>
      <c r="R78" s="45"/>
      <c r="S78" s="50"/>
      <c r="T78" s="50"/>
      <c r="U78" s="62"/>
      <c r="V78" s="78">
        <v>0</v>
      </c>
      <c r="W78" s="80">
        <v>2</v>
      </c>
      <c r="X78" s="81">
        <v>0</v>
      </c>
      <c r="Y78" s="82">
        <v>0</v>
      </c>
      <c r="Z78">
        <f t="shared" si="6"/>
        <v>0</v>
      </c>
      <c r="AA78">
        <f t="shared" si="7"/>
        <v>3</v>
      </c>
      <c r="AB78" s="9">
        <v>0</v>
      </c>
      <c r="AC78" s="65">
        <f t="shared" si="8"/>
        <v>0</v>
      </c>
      <c r="AE78" s="88"/>
    </row>
    <row r="79" spans="1:31" ht="13.5">
      <c r="A79" s="67" t="s">
        <v>82</v>
      </c>
      <c r="B79" s="7">
        <v>1</v>
      </c>
      <c r="C79" s="7">
        <v>1</v>
      </c>
      <c r="D79" s="7">
        <v>100</v>
      </c>
      <c r="E79" s="74">
        <v>611262</v>
      </c>
      <c r="F79" s="31"/>
      <c r="G79" s="32"/>
      <c r="H79" s="32"/>
      <c r="I79" s="55">
        <v>0</v>
      </c>
      <c r="J79" s="29">
        <v>0</v>
      </c>
      <c r="K79" s="30">
        <v>2</v>
      </c>
      <c r="L79" s="38">
        <v>0</v>
      </c>
      <c r="M79" s="57">
        <v>0</v>
      </c>
      <c r="N79" s="27">
        <v>2</v>
      </c>
      <c r="O79" s="28">
        <v>7</v>
      </c>
      <c r="P79" s="28">
        <v>29</v>
      </c>
      <c r="Q79" s="60">
        <v>417237</v>
      </c>
      <c r="R79" s="45">
        <v>1</v>
      </c>
      <c r="S79" s="50">
        <v>1</v>
      </c>
      <c r="T79" s="50">
        <v>100</v>
      </c>
      <c r="U79" s="62">
        <v>57372</v>
      </c>
      <c r="V79" s="78">
        <v>1</v>
      </c>
      <c r="W79" s="80">
        <v>3</v>
      </c>
      <c r="X79" s="81">
        <v>33</v>
      </c>
      <c r="Y79" s="82">
        <v>93836</v>
      </c>
      <c r="Z79">
        <f t="shared" si="6"/>
        <v>5</v>
      </c>
      <c r="AA79">
        <f t="shared" si="7"/>
        <v>14</v>
      </c>
      <c r="AB79" s="9">
        <v>35.714285714285715</v>
      </c>
      <c r="AC79" s="65">
        <f t="shared" si="8"/>
        <v>1179707</v>
      </c>
      <c r="AE79" s="88"/>
    </row>
    <row r="80" spans="1:31" ht="13.5">
      <c r="A80" s="71" t="s">
        <v>83</v>
      </c>
      <c r="B80" s="7"/>
      <c r="C80" s="7"/>
      <c r="D80" s="7"/>
      <c r="E80" s="74"/>
      <c r="F80" s="31">
        <v>1</v>
      </c>
      <c r="G80" s="32">
        <v>1</v>
      </c>
      <c r="H80" s="32">
        <v>100</v>
      </c>
      <c r="I80" s="55">
        <v>653000</v>
      </c>
      <c r="J80" s="29">
        <v>17</v>
      </c>
      <c r="K80" s="30">
        <v>39</v>
      </c>
      <c r="L80" s="38">
        <v>44</v>
      </c>
      <c r="M80" s="57">
        <v>17210000</v>
      </c>
      <c r="N80" s="27">
        <v>0</v>
      </c>
      <c r="O80" s="28">
        <v>1</v>
      </c>
      <c r="P80" s="28">
        <v>0</v>
      </c>
      <c r="Q80" s="60">
        <v>0</v>
      </c>
      <c r="R80" s="45"/>
      <c r="S80" s="50"/>
      <c r="T80" s="50"/>
      <c r="U80" s="62"/>
      <c r="V80" s="78"/>
      <c r="W80" s="80"/>
      <c r="X80" s="81"/>
      <c r="Y80" s="82"/>
      <c r="Z80">
        <f t="shared" si="6"/>
        <v>18</v>
      </c>
      <c r="AA80">
        <f t="shared" si="7"/>
        <v>41</v>
      </c>
      <c r="AB80" s="9">
        <v>43.90243902439025</v>
      </c>
      <c r="AC80" s="65">
        <f t="shared" si="8"/>
        <v>17863000</v>
      </c>
      <c r="AE80" s="88"/>
    </row>
    <row r="81" spans="1:31" ht="13.5">
      <c r="A81" s="67" t="s">
        <v>84</v>
      </c>
      <c r="B81" s="7"/>
      <c r="C81" s="7"/>
      <c r="D81" s="7"/>
      <c r="E81" s="74"/>
      <c r="F81" s="31"/>
      <c r="G81" s="32"/>
      <c r="H81" s="32"/>
      <c r="I81" s="55">
        <v>0</v>
      </c>
      <c r="J81" s="29">
        <v>0</v>
      </c>
      <c r="K81" s="30">
        <v>1</v>
      </c>
      <c r="L81" s="38">
        <v>0</v>
      </c>
      <c r="M81" s="57">
        <v>0</v>
      </c>
      <c r="N81" s="27"/>
      <c r="O81" s="28"/>
      <c r="P81" s="28"/>
      <c r="Q81" s="60"/>
      <c r="R81" s="45">
        <v>0</v>
      </c>
      <c r="S81" s="50">
        <v>1</v>
      </c>
      <c r="T81" s="50">
        <v>0</v>
      </c>
      <c r="U81" s="62">
        <v>0</v>
      </c>
      <c r="V81" s="78">
        <v>0</v>
      </c>
      <c r="W81" s="80">
        <v>2</v>
      </c>
      <c r="X81" s="81">
        <v>0</v>
      </c>
      <c r="Y81" s="82">
        <v>0</v>
      </c>
      <c r="Z81">
        <f t="shared" si="6"/>
        <v>0</v>
      </c>
      <c r="AA81">
        <f t="shared" si="7"/>
        <v>4</v>
      </c>
      <c r="AB81" s="9">
        <v>0</v>
      </c>
      <c r="AC81" s="65">
        <f t="shared" si="8"/>
        <v>0</v>
      </c>
      <c r="AE81" s="88"/>
    </row>
    <row r="82" spans="1:31" ht="13.5">
      <c r="A82" s="67" t="s">
        <v>85</v>
      </c>
      <c r="B82" s="7">
        <v>1</v>
      </c>
      <c r="C82" s="7">
        <v>1</v>
      </c>
      <c r="D82" s="7">
        <v>100</v>
      </c>
      <c r="E82" s="74">
        <v>202004</v>
      </c>
      <c r="F82" s="31">
        <v>1</v>
      </c>
      <c r="G82" s="32">
        <v>2</v>
      </c>
      <c r="H82" s="32">
        <v>50</v>
      </c>
      <c r="I82" s="55">
        <v>343000</v>
      </c>
      <c r="J82" s="29">
        <v>0</v>
      </c>
      <c r="K82" s="30">
        <v>1</v>
      </c>
      <c r="L82" s="38">
        <v>0</v>
      </c>
      <c r="M82" s="57">
        <v>0</v>
      </c>
      <c r="N82" s="27">
        <v>1</v>
      </c>
      <c r="O82" s="28">
        <v>5</v>
      </c>
      <c r="P82" s="28">
        <v>20</v>
      </c>
      <c r="Q82" s="60">
        <v>252098</v>
      </c>
      <c r="R82" s="45">
        <v>2</v>
      </c>
      <c r="S82" s="50">
        <v>5</v>
      </c>
      <c r="T82" s="50">
        <v>40</v>
      </c>
      <c r="U82" s="62">
        <v>403566</v>
      </c>
      <c r="V82" s="78">
        <v>22</v>
      </c>
      <c r="W82" s="80">
        <v>58</v>
      </c>
      <c r="X82" s="81">
        <v>38</v>
      </c>
      <c r="Y82" s="82">
        <v>20566754</v>
      </c>
      <c r="Z82">
        <f t="shared" si="6"/>
        <v>27</v>
      </c>
      <c r="AA82">
        <f t="shared" si="7"/>
        <v>72</v>
      </c>
      <c r="AB82" s="9">
        <v>37.5</v>
      </c>
      <c r="AC82" s="65">
        <f t="shared" si="8"/>
        <v>21767422</v>
      </c>
      <c r="AE82" s="88"/>
    </row>
    <row r="83" spans="1:31" ht="13.5">
      <c r="A83" s="67" t="s">
        <v>86</v>
      </c>
      <c r="B83" s="7">
        <v>0</v>
      </c>
      <c r="C83" s="7">
        <v>2</v>
      </c>
      <c r="D83" s="7">
        <v>0</v>
      </c>
      <c r="E83" s="74">
        <v>0</v>
      </c>
      <c r="F83" s="31">
        <v>20</v>
      </c>
      <c r="G83" s="32">
        <v>63</v>
      </c>
      <c r="H83" s="32">
        <v>32</v>
      </c>
      <c r="I83" s="55">
        <v>14623000</v>
      </c>
      <c r="J83" s="29">
        <v>16</v>
      </c>
      <c r="K83" s="30">
        <v>74</v>
      </c>
      <c r="L83" s="38">
        <v>22</v>
      </c>
      <c r="M83" s="57">
        <v>17170000</v>
      </c>
      <c r="N83" s="27">
        <v>2</v>
      </c>
      <c r="O83" s="28">
        <v>6</v>
      </c>
      <c r="P83" s="28">
        <v>33</v>
      </c>
      <c r="Q83" s="60">
        <v>717043</v>
      </c>
      <c r="R83" s="45">
        <v>16</v>
      </c>
      <c r="S83" s="50">
        <v>35</v>
      </c>
      <c r="T83" s="50">
        <v>45</v>
      </c>
      <c r="U83" s="62">
        <v>4510141</v>
      </c>
      <c r="V83" s="78">
        <v>38</v>
      </c>
      <c r="W83" s="80">
        <v>125</v>
      </c>
      <c r="X83" s="81">
        <v>30</v>
      </c>
      <c r="Y83" s="82">
        <v>27168293</v>
      </c>
      <c r="Z83">
        <f t="shared" si="6"/>
        <v>92</v>
      </c>
      <c r="AA83">
        <f t="shared" si="7"/>
        <v>305</v>
      </c>
      <c r="AB83" s="9">
        <v>30.16393442622951</v>
      </c>
      <c r="AC83" s="65">
        <f t="shared" si="8"/>
        <v>64188477</v>
      </c>
      <c r="AE83" s="88"/>
    </row>
    <row r="84" spans="1:31" ht="13.5">
      <c r="A84" s="67" t="s">
        <v>87</v>
      </c>
      <c r="B84" s="7">
        <v>0</v>
      </c>
      <c r="C84" s="7">
        <v>1</v>
      </c>
      <c r="D84" s="7">
        <v>0</v>
      </c>
      <c r="E84" s="74">
        <v>0</v>
      </c>
      <c r="F84" s="31">
        <v>1</v>
      </c>
      <c r="G84" s="32">
        <v>2</v>
      </c>
      <c r="H84" s="32">
        <v>50</v>
      </c>
      <c r="I84" s="55">
        <v>110000</v>
      </c>
      <c r="J84" s="29">
        <v>1</v>
      </c>
      <c r="K84" s="30">
        <v>5</v>
      </c>
      <c r="L84" s="30">
        <v>20</v>
      </c>
      <c r="M84" s="57">
        <v>570000</v>
      </c>
      <c r="N84" s="27">
        <v>0</v>
      </c>
      <c r="O84" s="28">
        <v>3</v>
      </c>
      <c r="P84" s="28">
        <v>0</v>
      </c>
      <c r="Q84" s="60">
        <v>0</v>
      </c>
      <c r="R84" s="45">
        <v>0</v>
      </c>
      <c r="S84" s="50">
        <v>1</v>
      </c>
      <c r="T84" s="50">
        <v>0</v>
      </c>
      <c r="U84" s="62">
        <v>0</v>
      </c>
      <c r="V84" s="78">
        <v>3</v>
      </c>
      <c r="W84" s="80">
        <v>5</v>
      </c>
      <c r="X84" s="81">
        <v>60</v>
      </c>
      <c r="Y84" s="82">
        <v>774385</v>
      </c>
      <c r="Z84">
        <f t="shared" si="6"/>
        <v>5</v>
      </c>
      <c r="AA84">
        <f t="shared" si="7"/>
        <v>17</v>
      </c>
      <c r="AB84" s="9">
        <v>29.411764705882355</v>
      </c>
      <c r="AC84" s="65">
        <f t="shared" si="8"/>
        <v>1454385</v>
      </c>
      <c r="AE84" s="88"/>
    </row>
    <row r="85" spans="1:31" ht="13.5">
      <c r="A85" s="67" t="s">
        <v>88</v>
      </c>
      <c r="B85" s="7">
        <v>0</v>
      </c>
      <c r="C85" s="7">
        <v>0</v>
      </c>
      <c r="D85" s="7">
        <v>0</v>
      </c>
      <c r="E85" s="74">
        <v>0</v>
      </c>
      <c r="F85" s="31">
        <v>0</v>
      </c>
      <c r="G85" s="32">
        <v>1</v>
      </c>
      <c r="H85" s="32">
        <v>0</v>
      </c>
      <c r="I85" s="55">
        <v>0</v>
      </c>
      <c r="J85" s="29"/>
      <c r="K85" s="30"/>
      <c r="L85" s="38"/>
      <c r="M85" s="57"/>
      <c r="N85" s="27">
        <v>0</v>
      </c>
      <c r="O85" s="28">
        <v>1</v>
      </c>
      <c r="P85" s="28">
        <v>0</v>
      </c>
      <c r="Q85" s="60">
        <v>0</v>
      </c>
      <c r="R85" s="45"/>
      <c r="S85" s="50"/>
      <c r="T85" s="50"/>
      <c r="U85" s="62"/>
      <c r="V85" s="78">
        <v>0</v>
      </c>
      <c r="W85" s="80">
        <v>5</v>
      </c>
      <c r="X85" s="81">
        <v>0</v>
      </c>
      <c r="Y85" s="82">
        <v>0</v>
      </c>
      <c r="Z85">
        <f t="shared" si="6"/>
        <v>0</v>
      </c>
      <c r="AA85">
        <f t="shared" si="7"/>
        <v>7</v>
      </c>
      <c r="AB85" s="9">
        <v>0</v>
      </c>
      <c r="AC85" s="65">
        <f t="shared" si="8"/>
        <v>0</v>
      </c>
      <c r="AE85" s="88"/>
    </row>
    <row r="86" spans="1:31" ht="13.5">
      <c r="A86" s="67" t="s">
        <v>89</v>
      </c>
      <c r="B86" s="7"/>
      <c r="C86" s="7"/>
      <c r="D86" s="7"/>
      <c r="E86" s="74"/>
      <c r="F86" s="31"/>
      <c r="G86" s="32"/>
      <c r="H86" s="32"/>
      <c r="I86" s="55">
        <v>0</v>
      </c>
      <c r="J86" s="29"/>
      <c r="K86" s="30"/>
      <c r="L86" s="38"/>
      <c r="M86" s="57"/>
      <c r="N86" s="27">
        <v>0</v>
      </c>
      <c r="O86" s="28">
        <v>1</v>
      </c>
      <c r="P86" s="28">
        <v>0</v>
      </c>
      <c r="Q86" s="60">
        <v>0</v>
      </c>
      <c r="R86" s="45"/>
      <c r="S86" s="50"/>
      <c r="T86" s="50"/>
      <c r="U86" s="62"/>
      <c r="V86" s="78"/>
      <c r="W86" s="80"/>
      <c r="X86" s="83"/>
      <c r="Y86" s="82"/>
      <c r="Z86">
        <f t="shared" si="6"/>
        <v>0</v>
      </c>
      <c r="AA86">
        <f t="shared" si="7"/>
        <v>1</v>
      </c>
      <c r="AB86" s="9">
        <v>0</v>
      </c>
      <c r="AC86" s="65">
        <f t="shared" si="8"/>
        <v>0</v>
      </c>
      <c r="AE86" s="88"/>
    </row>
    <row r="87" spans="1:31" ht="13.5">
      <c r="A87" s="67" t="s">
        <v>90</v>
      </c>
      <c r="B87" s="7"/>
      <c r="C87" s="7"/>
      <c r="D87" s="7"/>
      <c r="E87" s="74"/>
      <c r="F87" s="31">
        <v>0</v>
      </c>
      <c r="G87" s="32">
        <v>1</v>
      </c>
      <c r="H87" s="32">
        <v>0</v>
      </c>
      <c r="I87" s="55">
        <v>0</v>
      </c>
      <c r="J87" s="29"/>
      <c r="K87" s="30"/>
      <c r="L87" s="38"/>
      <c r="M87" s="57"/>
      <c r="N87" s="27"/>
      <c r="O87" s="28"/>
      <c r="P87" s="28"/>
      <c r="Q87" s="60"/>
      <c r="R87" s="45"/>
      <c r="S87" s="50"/>
      <c r="T87" s="50"/>
      <c r="U87" s="62"/>
      <c r="V87" s="78"/>
      <c r="W87" s="80"/>
      <c r="X87" s="83"/>
      <c r="Y87" s="82"/>
      <c r="Z87">
        <f t="shared" si="6"/>
        <v>0</v>
      </c>
      <c r="AA87">
        <f t="shared" si="7"/>
        <v>1</v>
      </c>
      <c r="AB87" s="9">
        <v>0</v>
      </c>
      <c r="AC87" s="65">
        <f t="shared" si="8"/>
        <v>0</v>
      </c>
      <c r="AE87" s="88"/>
    </row>
    <row r="88" spans="1:31" ht="13.5">
      <c r="A88" s="67" t="s">
        <v>91</v>
      </c>
      <c r="B88" s="7"/>
      <c r="C88" s="7"/>
      <c r="D88" s="7"/>
      <c r="E88" s="74"/>
      <c r="F88" s="31">
        <v>1</v>
      </c>
      <c r="G88" s="32">
        <v>3</v>
      </c>
      <c r="H88" s="32">
        <v>33</v>
      </c>
      <c r="I88" s="55">
        <v>424000</v>
      </c>
      <c r="J88" s="29"/>
      <c r="K88" s="30"/>
      <c r="L88" s="38"/>
      <c r="M88" s="57"/>
      <c r="N88" s="27"/>
      <c r="O88" s="28"/>
      <c r="P88" s="28"/>
      <c r="Q88" s="60"/>
      <c r="R88" s="45"/>
      <c r="S88" s="50"/>
      <c r="T88" s="50"/>
      <c r="U88" s="62"/>
      <c r="V88" s="78"/>
      <c r="W88" s="80"/>
      <c r="X88" s="83"/>
      <c r="Y88" s="82"/>
      <c r="Z88">
        <f t="shared" si="6"/>
        <v>1</v>
      </c>
      <c r="AA88">
        <f t="shared" si="7"/>
        <v>3</v>
      </c>
      <c r="AB88" s="9">
        <v>33.33333333333333</v>
      </c>
      <c r="AC88" s="65">
        <f t="shared" si="8"/>
        <v>424000</v>
      </c>
      <c r="AE88" s="88"/>
    </row>
    <row r="89" spans="1:31" ht="13.5">
      <c r="A89" s="67" t="s">
        <v>92</v>
      </c>
      <c r="B89" s="7"/>
      <c r="C89" s="7"/>
      <c r="D89" s="7"/>
      <c r="E89" s="74"/>
      <c r="F89" s="31"/>
      <c r="G89" s="32"/>
      <c r="H89" s="32"/>
      <c r="I89" s="55">
        <v>0</v>
      </c>
      <c r="J89" s="29"/>
      <c r="K89" s="30"/>
      <c r="L89" s="38"/>
      <c r="M89" s="57"/>
      <c r="N89" s="27">
        <v>0</v>
      </c>
      <c r="O89" s="28">
        <v>1</v>
      </c>
      <c r="P89" s="28">
        <v>0</v>
      </c>
      <c r="Q89" s="60">
        <v>0</v>
      </c>
      <c r="R89" s="45"/>
      <c r="S89" s="50"/>
      <c r="T89" s="50"/>
      <c r="U89" s="62"/>
      <c r="V89" s="78"/>
      <c r="W89" s="80"/>
      <c r="X89" s="83"/>
      <c r="Y89" s="82"/>
      <c r="Z89">
        <f t="shared" si="6"/>
        <v>0</v>
      </c>
      <c r="AA89">
        <f t="shared" si="7"/>
        <v>1</v>
      </c>
      <c r="AB89" s="9">
        <v>0</v>
      </c>
      <c r="AC89" s="65">
        <f t="shared" si="8"/>
        <v>0</v>
      </c>
      <c r="AE89" s="88"/>
    </row>
    <row r="90" spans="1:31" ht="13.5">
      <c r="A90" s="67" t="s">
        <v>93</v>
      </c>
      <c r="B90" s="7"/>
      <c r="C90" s="7"/>
      <c r="D90" s="7"/>
      <c r="E90" s="74"/>
      <c r="F90" s="31">
        <v>2</v>
      </c>
      <c r="G90" s="32">
        <v>3</v>
      </c>
      <c r="H90" s="32">
        <v>67</v>
      </c>
      <c r="I90" s="55">
        <v>737000</v>
      </c>
      <c r="J90" s="29"/>
      <c r="K90" s="30"/>
      <c r="L90" s="38"/>
      <c r="M90" s="57"/>
      <c r="N90" s="27"/>
      <c r="O90" s="28"/>
      <c r="P90" s="28"/>
      <c r="Q90" s="60"/>
      <c r="R90" s="45"/>
      <c r="S90" s="50"/>
      <c r="T90" s="50"/>
      <c r="U90" s="62"/>
      <c r="V90" s="78"/>
      <c r="W90" s="80"/>
      <c r="X90" s="83"/>
      <c r="Y90" s="82"/>
      <c r="Z90">
        <f t="shared" si="6"/>
        <v>2</v>
      </c>
      <c r="AA90">
        <f t="shared" si="7"/>
        <v>3</v>
      </c>
      <c r="AB90" s="9">
        <v>66.66666666666666</v>
      </c>
      <c r="AC90" s="65">
        <f t="shared" si="8"/>
        <v>737000</v>
      </c>
      <c r="AE90" s="88"/>
    </row>
    <row r="91" spans="1:31" ht="13.5">
      <c r="A91" s="67" t="s">
        <v>94</v>
      </c>
      <c r="B91" s="7"/>
      <c r="C91" s="7"/>
      <c r="D91" s="7"/>
      <c r="E91" s="74"/>
      <c r="F91" s="31"/>
      <c r="G91" s="32"/>
      <c r="H91" s="32"/>
      <c r="I91" s="55">
        <v>0</v>
      </c>
      <c r="J91" s="29"/>
      <c r="K91" s="30"/>
      <c r="L91" s="38"/>
      <c r="M91" s="57"/>
      <c r="N91" s="27"/>
      <c r="O91" s="28"/>
      <c r="P91" s="28"/>
      <c r="Q91" s="60"/>
      <c r="R91" s="45">
        <v>17</v>
      </c>
      <c r="S91" s="50">
        <v>39</v>
      </c>
      <c r="T91" s="50">
        <v>43</v>
      </c>
      <c r="U91" s="62">
        <v>4945119</v>
      </c>
      <c r="V91" s="78">
        <v>0</v>
      </c>
      <c r="W91" s="80">
        <v>2</v>
      </c>
      <c r="X91" s="81">
        <v>0</v>
      </c>
      <c r="Y91" s="82">
        <v>0</v>
      </c>
      <c r="Z91">
        <f t="shared" si="6"/>
        <v>17</v>
      </c>
      <c r="AA91">
        <f t="shared" si="7"/>
        <v>41</v>
      </c>
      <c r="AB91" s="9">
        <v>41.46341463414634</v>
      </c>
      <c r="AC91" s="65">
        <f t="shared" si="8"/>
        <v>4945119</v>
      </c>
      <c r="AE91" s="88"/>
    </row>
    <row r="92" spans="1:31" ht="13.5">
      <c r="A92" s="67" t="s">
        <v>95</v>
      </c>
      <c r="B92" s="7"/>
      <c r="C92" s="7"/>
      <c r="D92" s="7"/>
      <c r="E92" s="74"/>
      <c r="F92" s="31"/>
      <c r="G92" s="32"/>
      <c r="H92" s="32"/>
      <c r="I92" s="55">
        <v>0</v>
      </c>
      <c r="J92" s="29"/>
      <c r="K92" s="30"/>
      <c r="L92" s="38"/>
      <c r="M92" s="57"/>
      <c r="N92" s="27"/>
      <c r="O92" s="28"/>
      <c r="P92" s="28"/>
      <c r="Q92" s="60"/>
      <c r="R92" s="45">
        <v>16</v>
      </c>
      <c r="S92" s="50">
        <v>51</v>
      </c>
      <c r="T92" s="50">
        <v>31</v>
      </c>
      <c r="U92" s="62">
        <v>5618691</v>
      </c>
      <c r="V92" s="78">
        <v>0</v>
      </c>
      <c r="W92" s="80">
        <v>1</v>
      </c>
      <c r="X92" s="81">
        <v>0</v>
      </c>
      <c r="Y92" s="82">
        <v>0</v>
      </c>
      <c r="Z92">
        <f t="shared" si="6"/>
        <v>16</v>
      </c>
      <c r="AA92">
        <f t="shared" si="7"/>
        <v>52</v>
      </c>
      <c r="AB92" s="9">
        <v>30.76923076923077</v>
      </c>
      <c r="AC92" s="65">
        <f t="shared" si="8"/>
        <v>5618691</v>
      </c>
      <c r="AE92" s="88"/>
    </row>
    <row r="93" spans="1:31" ht="13.5">
      <c r="A93" s="67" t="s">
        <v>96</v>
      </c>
      <c r="B93" s="7">
        <v>0</v>
      </c>
      <c r="C93" s="7">
        <v>1</v>
      </c>
      <c r="D93" s="7">
        <v>0</v>
      </c>
      <c r="E93" s="74">
        <v>0</v>
      </c>
      <c r="F93" s="31"/>
      <c r="G93" s="32"/>
      <c r="H93" s="32"/>
      <c r="I93" s="55">
        <v>0</v>
      </c>
      <c r="J93" s="29"/>
      <c r="K93" s="30"/>
      <c r="L93" s="38"/>
      <c r="M93" s="57"/>
      <c r="N93" s="27"/>
      <c r="O93" s="28"/>
      <c r="P93" s="28"/>
      <c r="Q93" s="60"/>
      <c r="R93" s="45">
        <v>9</v>
      </c>
      <c r="S93" s="50">
        <v>27</v>
      </c>
      <c r="T93" s="50">
        <v>33</v>
      </c>
      <c r="U93" s="62">
        <v>1184356</v>
      </c>
      <c r="V93" s="78">
        <v>2</v>
      </c>
      <c r="W93" s="80">
        <v>3</v>
      </c>
      <c r="X93" s="81">
        <v>67</v>
      </c>
      <c r="Y93" s="82">
        <v>1819356</v>
      </c>
      <c r="Z93">
        <f t="shared" si="6"/>
        <v>11</v>
      </c>
      <c r="AA93">
        <f t="shared" si="7"/>
        <v>31</v>
      </c>
      <c r="AB93" s="9">
        <v>35.483870967741936</v>
      </c>
      <c r="AC93" s="65">
        <f t="shared" si="8"/>
        <v>3003712</v>
      </c>
      <c r="AE93" s="88"/>
    </row>
    <row r="94" spans="1:31" ht="13.5">
      <c r="A94" s="67" t="s">
        <v>97</v>
      </c>
      <c r="B94" s="7"/>
      <c r="C94" s="7"/>
      <c r="D94" s="7"/>
      <c r="E94" s="74"/>
      <c r="F94" s="31">
        <v>1</v>
      </c>
      <c r="G94" s="32">
        <v>2</v>
      </c>
      <c r="H94" s="32">
        <v>50</v>
      </c>
      <c r="I94" s="55">
        <v>87000</v>
      </c>
      <c r="J94" s="29"/>
      <c r="K94" s="30"/>
      <c r="L94" s="38"/>
      <c r="M94" s="57"/>
      <c r="N94" s="27"/>
      <c r="O94" s="28"/>
      <c r="P94" s="28"/>
      <c r="Q94" s="60"/>
      <c r="R94" s="45">
        <v>14</v>
      </c>
      <c r="S94" s="50">
        <v>57</v>
      </c>
      <c r="T94" s="50">
        <v>24</v>
      </c>
      <c r="U94" s="62">
        <v>6320924</v>
      </c>
      <c r="V94" s="78"/>
      <c r="W94" s="80"/>
      <c r="X94" s="81"/>
      <c r="Y94" s="82"/>
      <c r="Z94">
        <f t="shared" si="6"/>
        <v>15</v>
      </c>
      <c r="AA94">
        <f t="shared" si="7"/>
        <v>59</v>
      </c>
      <c r="AB94" s="9">
        <v>25.423728813559322</v>
      </c>
      <c r="AC94" s="65">
        <f t="shared" si="8"/>
        <v>6407924</v>
      </c>
      <c r="AE94" s="88"/>
    </row>
    <row r="95" spans="1:31" ht="13.5">
      <c r="A95" s="67" t="s">
        <v>98</v>
      </c>
      <c r="B95" s="7">
        <v>1</v>
      </c>
      <c r="C95" s="7">
        <v>3</v>
      </c>
      <c r="D95" s="7">
        <v>33</v>
      </c>
      <c r="E95" s="74">
        <v>452062</v>
      </c>
      <c r="F95" s="31">
        <v>9</v>
      </c>
      <c r="G95" s="32">
        <v>33</v>
      </c>
      <c r="H95" s="32">
        <v>27</v>
      </c>
      <c r="I95" s="55">
        <v>2781000</v>
      </c>
      <c r="J95" s="29">
        <v>8</v>
      </c>
      <c r="K95" s="30">
        <v>34</v>
      </c>
      <c r="L95" s="38">
        <v>24</v>
      </c>
      <c r="M95" s="57">
        <v>11550000</v>
      </c>
      <c r="N95" s="27">
        <v>1</v>
      </c>
      <c r="O95" s="28">
        <v>3</v>
      </c>
      <c r="P95" s="28">
        <v>33</v>
      </c>
      <c r="Q95" s="60">
        <v>217029</v>
      </c>
      <c r="R95" s="45">
        <v>11</v>
      </c>
      <c r="S95" s="50">
        <v>26</v>
      </c>
      <c r="T95" s="50">
        <v>42</v>
      </c>
      <c r="U95" s="62">
        <v>1783427</v>
      </c>
      <c r="V95" s="78">
        <v>24</v>
      </c>
      <c r="W95" s="80">
        <v>55</v>
      </c>
      <c r="X95" s="81">
        <v>44</v>
      </c>
      <c r="Y95" s="82">
        <v>22784557</v>
      </c>
      <c r="Z95">
        <f t="shared" si="6"/>
        <v>54</v>
      </c>
      <c r="AA95">
        <f t="shared" si="7"/>
        <v>154</v>
      </c>
      <c r="AB95" s="9">
        <v>35.064935064935064</v>
      </c>
      <c r="AC95" s="65">
        <f t="shared" si="8"/>
        <v>39568075</v>
      </c>
      <c r="AE95" s="88"/>
    </row>
    <row r="96" spans="1:31" ht="13.5">
      <c r="A96" s="67" t="s">
        <v>99</v>
      </c>
      <c r="B96" s="7">
        <v>0</v>
      </c>
      <c r="C96" s="7">
        <v>1</v>
      </c>
      <c r="D96" s="7">
        <v>0</v>
      </c>
      <c r="E96" s="74">
        <v>0</v>
      </c>
      <c r="F96" s="31"/>
      <c r="G96" s="32"/>
      <c r="H96" s="32"/>
      <c r="I96" s="55">
        <v>0</v>
      </c>
      <c r="J96" s="29"/>
      <c r="K96" s="30"/>
      <c r="L96" s="38"/>
      <c r="M96" s="57"/>
      <c r="N96" s="27"/>
      <c r="O96" s="28"/>
      <c r="P96" s="28"/>
      <c r="Q96" s="60"/>
      <c r="R96" s="45"/>
      <c r="S96" s="50"/>
      <c r="T96" s="50"/>
      <c r="U96" s="62"/>
      <c r="V96" s="78"/>
      <c r="W96" s="80"/>
      <c r="X96" s="81"/>
      <c r="Y96" s="82"/>
      <c r="Z96">
        <f t="shared" si="6"/>
        <v>0</v>
      </c>
      <c r="AA96">
        <f t="shared" si="7"/>
        <v>1</v>
      </c>
      <c r="AB96" s="9">
        <v>0</v>
      </c>
      <c r="AC96" s="65">
        <f t="shared" si="8"/>
        <v>0</v>
      </c>
      <c r="AE96" s="88"/>
    </row>
    <row r="97" spans="1:31" ht="13.5">
      <c r="A97" s="67" t="s">
        <v>100</v>
      </c>
      <c r="B97" s="7">
        <v>0</v>
      </c>
      <c r="C97" s="7">
        <v>1</v>
      </c>
      <c r="D97" s="7">
        <v>0</v>
      </c>
      <c r="E97" s="74">
        <v>0</v>
      </c>
      <c r="F97" s="31"/>
      <c r="G97" s="32"/>
      <c r="H97" s="32"/>
      <c r="I97" s="55">
        <v>0</v>
      </c>
      <c r="J97" s="29"/>
      <c r="K97" s="30"/>
      <c r="L97" s="38"/>
      <c r="M97" s="57"/>
      <c r="N97" s="27">
        <v>0</v>
      </c>
      <c r="O97" s="28">
        <v>2</v>
      </c>
      <c r="P97" s="28">
        <v>0</v>
      </c>
      <c r="Q97" s="60">
        <v>0</v>
      </c>
      <c r="R97" s="45">
        <v>0</v>
      </c>
      <c r="S97" s="50">
        <v>3</v>
      </c>
      <c r="T97" s="50">
        <v>0</v>
      </c>
      <c r="U97" s="62">
        <v>0</v>
      </c>
      <c r="V97" s="78">
        <v>0</v>
      </c>
      <c r="W97" s="80">
        <v>4</v>
      </c>
      <c r="X97" s="81">
        <v>0</v>
      </c>
      <c r="Y97" s="82">
        <v>0</v>
      </c>
      <c r="Z97">
        <f t="shared" si="6"/>
        <v>0</v>
      </c>
      <c r="AA97">
        <f t="shared" si="7"/>
        <v>10</v>
      </c>
      <c r="AB97" s="9">
        <v>0</v>
      </c>
      <c r="AC97" s="65">
        <f t="shared" si="8"/>
        <v>0</v>
      </c>
      <c r="AE97" s="88"/>
    </row>
    <row r="98" spans="1:31" ht="13.5">
      <c r="A98" s="67" t="s">
        <v>101</v>
      </c>
      <c r="B98" s="7">
        <v>0</v>
      </c>
      <c r="C98" s="7">
        <v>1</v>
      </c>
      <c r="D98" s="7">
        <v>0</v>
      </c>
      <c r="E98" s="74">
        <v>0</v>
      </c>
      <c r="F98" s="31"/>
      <c r="G98" s="32"/>
      <c r="H98" s="32"/>
      <c r="I98" s="55">
        <v>0</v>
      </c>
      <c r="J98" s="29">
        <v>0</v>
      </c>
      <c r="K98" s="30">
        <v>2</v>
      </c>
      <c r="L98" s="38">
        <v>0</v>
      </c>
      <c r="M98" s="57">
        <v>0</v>
      </c>
      <c r="N98" s="27"/>
      <c r="O98" s="28"/>
      <c r="P98" s="28"/>
      <c r="Q98" s="60"/>
      <c r="R98" s="45">
        <v>2</v>
      </c>
      <c r="S98" s="50">
        <v>3</v>
      </c>
      <c r="T98" s="50">
        <v>66</v>
      </c>
      <c r="U98" s="62">
        <v>91436</v>
      </c>
      <c r="V98" s="78">
        <v>3</v>
      </c>
      <c r="W98" s="80">
        <v>10</v>
      </c>
      <c r="X98" s="81">
        <v>30</v>
      </c>
      <c r="Y98" s="82">
        <v>1458259</v>
      </c>
      <c r="Z98">
        <f aca="true" t="shared" si="9" ref="Z98:Z129">(B98+F98+J98+N98+R98+V98)</f>
        <v>5</v>
      </c>
      <c r="AA98">
        <f aca="true" t="shared" si="10" ref="AA98:AA129">(C98+G98+K98+O98+S98+W98)</f>
        <v>16</v>
      </c>
      <c r="AB98" s="9">
        <v>31.25</v>
      </c>
      <c r="AC98" s="65">
        <f aca="true" t="shared" si="11" ref="AC98:AC129">(E98+I98+M98+Q98+U98+Y98)</f>
        <v>1549695</v>
      </c>
      <c r="AE98" s="88"/>
    </row>
    <row r="99" spans="1:31" ht="13.5">
      <c r="A99" s="67" t="s">
        <v>102</v>
      </c>
      <c r="B99" s="7">
        <v>2</v>
      </c>
      <c r="C99" s="7">
        <v>7</v>
      </c>
      <c r="D99" s="7">
        <v>28</v>
      </c>
      <c r="E99" s="74">
        <v>817966</v>
      </c>
      <c r="F99" s="31">
        <v>16</v>
      </c>
      <c r="G99" s="32">
        <v>70</v>
      </c>
      <c r="H99" s="32">
        <v>23</v>
      </c>
      <c r="I99" s="55">
        <v>8285000</v>
      </c>
      <c r="J99" s="29">
        <v>7</v>
      </c>
      <c r="K99" s="30">
        <v>49</v>
      </c>
      <c r="L99" s="38">
        <v>14</v>
      </c>
      <c r="M99" s="57">
        <v>8910000</v>
      </c>
      <c r="N99" s="27">
        <v>0</v>
      </c>
      <c r="O99" s="28">
        <v>3</v>
      </c>
      <c r="P99" s="28">
        <v>0</v>
      </c>
      <c r="Q99" s="60">
        <v>0</v>
      </c>
      <c r="R99" s="45">
        <v>4</v>
      </c>
      <c r="S99" s="50">
        <v>13</v>
      </c>
      <c r="T99" s="50">
        <v>30</v>
      </c>
      <c r="U99" s="62">
        <v>830998</v>
      </c>
      <c r="V99" s="78">
        <v>30</v>
      </c>
      <c r="W99" s="80">
        <v>86</v>
      </c>
      <c r="X99" s="81">
        <v>35</v>
      </c>
      <c r="Y99" s="82">
        <v>27046795</v>
      </c>
      <c r="Z99">
        <f t="shared" si="9"/>
        <v>59</v>
      </c>
      <c r="AA99">
        <f t="shared" si="10"/>
        <v>228</v>
      </c>
      <c r="AB99" s="9">
        <v>25.877192982456144</v>
      </c>
      <c r="AC99" s="65">
        <f t="shared" si="11"/>
        <v>45890759</v>
      </c>
      <c r="AE99" s="88"/>
    </row>
    <row r="100" spans="1:31" ht="13.5">
      <c r="A100" s="67" t="s">
        <v>103</v>
      </c>
      <c r="B100" s="7">
        <v>0</v>
      </c>
      <c r="C100" s="7">
        <v>1</v>
      </c>
      <c r="D100" s="7">
        <v>0</v>
      </c>
      <c r="E100" s="74">
        <v>0</v>
      </c>
      <c r="F100" s="31">
        <v>0</v>
      </c>
      <c r="G100" s="32">
        <v>1</v>
      </c>
      <c r="H100" s="32">
        <v>0</v>
      </c>
      <c r="I100" s="55">
        <v>0</v>
      </c>
      <c r="J100" s="29">
        <v>0</v>
      </c>
      <c r="K100" s="30">
        <v>2</v>
      </c>
      <c r="L100" s="38">
        <v>0</v>
      </c>
      <c r="M100" s="57">
        <v>0</v>
      </c>
      <c r="N100" s="27"/>
      <c r="O100" s="28"/>
      <c r="P100" s="28"/>
      <c r="Q100" s="60"/>
      <c r="R100" s="45"/>
      <c r="S100" s="50"/>
      <c r="T100" s="50"/>
      <c r="U100" s="62"/>
      <c r="V100" s="78">
        <v>2</v>
      </c>
      <c r="W100" s="80">
        <v>7</v>
      </c>
      <c r="X100" s="81">
        <v>29</v>
      </c>
      <c r="Y100" s="82">
        <v>156119</v>
      </c>
      <c r="Z100">
        <f t="shared" si="9"/>
        <v>2</v>
      </c>
      <c r="AA100">
        <f t="shared" si="10"/>
        <v>11</v>
      </c>
      <c r="AB100" s="9">
        <v>18.181818181818183</v>
      </c>
      <c r="AC100" s="65">
        <f t="shared" si="11"/>
        <v>156119</v>
      </c>
      <c r="AE100" s="88"/>
    </row>
    <row r="101" spans="1:31" ht="13.5">
      <c r="A101" s="67" t="s">
        <v>104</v>
      </c>
      <c r="B101" s="7">
        <v>1</v>
      </c>
      <c r="C101" s="7">
        <v>3</v>
      </c>
      <c r="D101" s="7">
        <v>33</v>
      </c>
      <c r="E101" s="74">
        <v>750300</v>
      </c>
      <c r="F101" s="31">
        <v>2</v>
      </c>
      <c r="G101" s="32">
        <v>5</v>
      </c>
      <c r="H101" s="32">
        <v>40</v>
      </c>
      <c r="I101" s="55">
        <v>649000</v>
      </c>
      <c r="J101" s="29">
        <v>0</v>
      </c>
      <c r="K101" s="30">
        <v>1</v>
      </c>
      <c r="L101" s="38">
        <v>0</v>
      </c>
      <c r="M101" s="57">
        <v>0</v>
      </c>
      <c r="N101" s="27">
        <v>2</v>
      </c>
      <c r="O101" s="28">
        <v>5</v>
      </c>
      <c r="P101" s="28">
        <v>40</v>
      </c>
      <c r="Q101" s="60">
        <v>424270</v>
      </c>
      <c r="R101" s="45">
        <v>3</v>
      </c>
      <c r="S101" s="50">
        <v>14</v>
      </c>
      <c r="T101" s="50">
        <v>21</v>
      </c>
      <c r="U101" s="62">
        <v>1219894</v>
      </c>
      <c r="V101" s="78">
        <v>6</v>
      </c>
      <c r="W101" s="80">
        <v>19</v>
      </c>
      <c r="X101" s="81">
        <v>32</v>
      </c>
      <c r="Y101" s="82">
        <v>1300427</v>
      </c>
      <c r="Z101">
        <f t="shared" si="9"/>
        <v>14</v>
      </c>
      <c r="AA101">
        <f t="shared" si="10"/>
        <v>47</v>
      </c>
      <c r="AB101" s="9">
        <v>29.78723404255319</v>
      </c>
      <c r="AC101" s="65">
        <f t="shared" si="11"/>
        <v>4343891</v>
      </c>
      <c r="AE101" s="88"/>
    </row>
    <row r="102" spans="1:31" ht="13.5">
      <c r="A102" s="67" t="s">
        <v>105</v>
      </c>
      <c r="B102" s="7">
        <v>2</v>
      </c>
      <c r="C102" s="7">
        <v>4</v>
      </c>
      <c r="D102" s="7">
        <v>50</v>
      </c>
      <c r="E102" s="74">
        <v>1121202</v>
      </c>
      <c r="F102" s="31">
        <v>9</v>
      </c>
      <c r="G102" s="32">
        <v>55</v>
      </c>
      <c r="H102" s="32">
        <v>16</v>
      </c>
      <c r="I102" s="55">
        <v>3449000</v>
      </c>
      <c r="J102" s="29">
        <v>46</v>
      </c>
      <c r="K102" s="30">
        <v>144</v>
      </c>
      <c r="L102" s="38">
        <v>32</v>
      </c>
      <c r="M102" s="57">
        <v>52340000</v>
      </c>
      <c r="N102" s="27">
        <v>2</v>
      </c>
      <c r="O102" s="28">
        <v>12</v>
      </c>
      <c r="P102" s="28">
        <v>17</v>
      </c>
      <c r="Q102" s="60">
        <v>1206952</v>
      </c>
      <c r="R102" s="45">
        <v>20</v>
      </c>
      <c r="S102" s="50">
        <v>43</v>
      </c>
      <c r="T102" s="50">
        <v>46</v>
      </c>
      <c r="U102" s="62">
        <v>5676688</v>
      </c>
      <c r="V102" s="78">
        <v>43</v>
      </c>
      <c r="W102" s="80">
        <v>121</v>
      </c>
      <c r="X102" s="81">
        <v>36</v>
      </c>
      <c r="Y102" s="82">
        <v>21079033</v>
      </c>
      <c r="Z102">
        <f t="shared" si="9"/>
        <v>122</v>
      </c>
      <c r="AA102">
        <f t="shared" si="10"/>
        <v>379</v>
      </c>
      <c r="AB102" s="9">
        <v>32.189973614775724</v>
      </c>
      <c r="AC102" s="65">
        <f t="shared" si="11"/>
        <v>84872875</v>
      </c>
      <c r="AE102" s="88"/>
    </row>
    <row r="103" spans="1:31" ht="13.5">
      <c r="A103" s="67" t="s">
        <v>106</v>
      </c>
      <c r="B103" s="7">
        <v>1</v>
      </c>
      <c r="C103" s="7">
        <v>2</v>
      </c>
      <c r="D103" s="7">
        <v>50</v>
      </c>
      <c r="E103" s="74">
        <v>652412</v>
      </c>
      <c r="F103" s="31">
        <v>1</v>
      </c>
      <c r="G103" s="32">
        <v>6</v>
      </c>
      <c r="H103" s="32">
        <v>17</v>
      </c>
      <c r="I103" s="55">
        <v>372000</v>
      </c>
      <c r="J103" s="29">
        <v>0</v>
      </c>
      <c r="K103" s="30">
        <v>4</v>
      </c>
      <c r="L103" s="38">
        <v>0</v>
      </c>
      <c r="M103" s="57">
        <v>0</v>
      </c>
      <c r="N103" s="27">
        <v>2</v>
      </c>
      <c r="O103" s="28">
        <v>3</v>
      </c>
      <c r="P103" s="28">
        <v>67</v>
      </c>
      <c r="Q103" s="60">
        <v>596749</v>
      </c>
      <c r="R103" s="45">
        <v>0</v>
      </c>
      <c r="S103" s="50">
        <v>3</v>
      </c>
      <c r="T103" s="50">
        <v>0</v>
      </c>
      <c r="U103" s="62">
        <v>0</v>
      </c>
      <c r="V103" s="78">
        <v>1</v>
      </c>
      <c r="W103" s="80">
        <v>6</v>
      </c>
      <c r="X103" s="81">
        <v>17</v>
      </c>
      <c r="Y103" s="82">
        <v>1184087</v>
      </c>
      <c r="Z103">
        <f t="shared" si="9"/>
        <v>5</v>
      </c>
      <c r="AA103">
        <f t="shared" si="10"/>
        <v>24</v>
      </c>
      <c r="AB103" s="9">
        <v>20.833333333333336</v>
      </c>
      <c r="AC103" s="65">
        <f t="shared" si="11"/>
        <v>2805248</v>
      </c>
      <c r="AE103" s="88"/>
    </row>
    <row r="104" spans="1:31" ht="13.5">
      <c r="A104" s="67" t="s">
        <v>107</v>
      </c>
      <c r="B104" s="7"/>
      <c r="C104" s="7"/>
      <c r="D104" s="7"/>
      <c r="E104" s="74"/>
      <c r="F104" s="31">
        <v>1</v>
      </c>
      <c r="G104" s="32">
        <v>3</v>
      </c>
      <c r="H104" s="32">
        <v>33</v>
      </c>
      <c r="I104" s="55">
        <v>9000</v>
      </c>
      <c r="J104" s="29">
        <v>0</v>
      </c>
      <c r="K104" s="30">
        <v>1</v>
      </c>
      <c r="L104" s="38">
        <v>0</v>
      </c>
      <c r="M104" s="57">
        <v>0</v>
      </c>
      <c r="N104" s="27">
        <v>3</v>
      </c>
      <c r="O104" s="28">
        <v>5</v>
      </c>
      <c r="P104" s="28">
        <v>60</v>
      </c>
      <c r="Q104" s="60">
        <v>825392</v>
      </c>
      <c r="R104" s="45">
        <v>6</v>
      </c>
      <c r="S104" s="50">
        <v>26</v>
      </c>
      <c r="T104" s="50">
        <v>23</v>
      </c>
      <c r="U104" s="62">
        <v>804085</v>
      </c>
      <c r="V104" s="78">
        <v>4</v>
      </c>
      <c r="W104" s="80">
        <v>5</v>
      </c>
      <c r="X104" s="81">
        <v>80</v>
      </c>
      <c r="Y104" s="82">
        <v>1157074</v>
      </c>
      <c r="Z104">
        <f t="shared" si="9"/>
        <v>14</v>
      </c>
      <c r="AA104">
        <f t="shared" si="10"/>
        <v>40</v>
      </c>
      <c r="AB104" s="9">
        <v>35</v>
      </c>
      <c r="AC104" s="65">
        <f t="shared" si="11"/>
        <v>2795551</v>
      </c>
      <c r="AE104" s="88"/>
    </row>
    <row r="105" spans="1:31" ht="13.5">
      <c r="A105" s="67" t="s">
        <v>108</v>
      </c>
      <c r="B105" s="7">
        <v>0</v>
      </c>
      <c r="C105" s="7">
        <v>1</v>
      </c>
      <c r="D105" s="7">
        <v>0</v>
      </c>
      <c r="E105" s="74">
        <v>0</v>
      </c>
      <c r="F105" s="31">
        <v>1</v>
      </c>
      <c r="G105" s="32">
        <v>2</v>
      </c>
      <c r="H105" s="32">
        <v>50</v>
      </c>
      <c r="I105" s="55">
        <v>563000</v>
      </c>
      <c r="J105" s="29"/>
      <c r="K105" s="30"/>
      <c r="L105" s="38"/>
      <c r="M105" s="57"/>
      <c r="N105" s="27"/>
      <c r="O105" s="28"/>
      <c r="P105" s="28"/>
      <c r="Q105" s="60"/>
      <c r="R105" s="45">
        <v>2</v>
      </c>
      <c r="S105" s="50">
        <v>6</v>
      </c>
      <c r="T105" s="50">
        <v>33</v>
      </c>
      <c r="U105" s="62">
        <v>682515</v>
      </c>
      <c r="V105" s="78">
        <v>1</v>
      </c>
      <c r="W105" s="80">
        <v>7</v>
      </c>
      <c r="X105" s="81">
        <v>14</v>
      </c>
      <c r="Y105" s="82">
        <v>752949</v>
      </c>
      <c r="Z105">
        <f t="shared" si="9"/>
        <v>4</v>
      </c>
      <c r="AA105">
        <f t="shared" si="10"/>
        <v>16</v>
      </c>
      <c r="AB105" s="9">
        <v>25</v>
      </c>
      <c r="AC105" s="65">
        <f t="shared" si="11"/>
        <v>1998464</v>
      </c>
      <c r="AE105" s="88"/>
    </row>
    <row r="106" spans="1:31" ht="13.5">
      <c r="A106" s="67" t="s">
        <v>109</v>
      </c>
      <c r="B106" s="7"/>
      <c r="C106" s="7"/>
      <c r="D106" s="7"/>
      <c r="E106" s="74"/>
      <c r="F106" s="31"/>
      <c r="G106" s="32"/>
      <c r="H106" s="32"/>
      <c r="I106" s="55">
        <v>0</v>
      </c>
      <c r="J106" s="29"/>
      <c r="K106" s="30"/>
      <c r="L106" s="38"/>
      <c r="M106" s="57"/>
      <c r="N106" s="27">
        <v>1</v>
      </c>
      <c r="O106" s="28">
        <v>2</v>
      </c>
      <c r="P106" s="28">
        <v>50</v>
      </c>
      <c r="Q106" s="60">
        <v>303764</v>
      </c>
      <c r="R106" s="45"/>
      <c r="S106" s="50"/>
      <c r="T106" s="50"/>
      <c r="U106" s="62"/>
      <c r="V106" s="78"/>
      <c r="W106" s="80"/>
      <c r="X106" s="81"/>
      <c r="Y106" s="82"/>
      <c r="Z106">
        <f t="shared" si="9"/>
        <v>1</v>
      </c>
      <c r="AA106">
        <f t="shared" si="10"/>
        <v>2</v>
      </c>
      <c r="AB106" s="9">
        <v>50</v>
      </c>
      <c r="AC106" s="65">
        <f t="shared" si="11"/>
        <v>303764</v>
      </c>
      <c r="AE106" s="88"/>
    </row>
    <row r="107" spans="1:31" ht="13.5">
      <c r="A107" s="67" t="s">
        <v>110</v>
      </c>
      <c r="B107" s="7"/>
      <c r="C107" s="7"/>
      <c r="D107" s="7"/>
      <c r="E107" s="74"/>
      <c r="F107" s="31"/>
      <c r="G107" s="32"/>
      <c r="H107" s="32"/>
      <c r="I107" s="55">
        <v>0</v>
      </c>
      <c r="J107" s="29"/>
      <c r="K107" s="30"/>
      <c r="L107" s="38"/>
      <c r="M107" s="57"/>
      <c r="N107" s="27">
        <v>0</v>
      </c>
      <c r="O107" s="28">
        <v>2</v>
      </c>
      <c r="P107" s="28">
        <v>0</v>
      </c>
      <c r="Q107" s="60">
        <v>0</v>
      </c>
      <c r="R107" s="45"/>
      <c r="S107" s="50"/>
      <c r="T107" s="50"/>
      <c r="U107" s="62"/>
      <c r="V107" s="78"/>
      <c r="W107" s="80"/>
      <c r="X107" s="81"/>
      <c r="Y107" s="82"/>
      <c r="Z107">
        <f t="shared" si="9"/>
        <v>0</v>
      </c>
      <c r="AA107">
        <f t="shared" si="10"/>
        <v>2</v>
      </c>
      <c r="AB107" s="9">
        <v>0</v>
      </c>
      <c r="AC107" s="65">
        <f t="shared" si="11"/>
        <v>0</v>
      </c>
      <c r="AE107" s="88"/>
    </row>
    <row r="108" spans="1:31" ht="13.5">
      <c r="A108" s="67" t="s">
        <v>111</v>
      </c>
      <c r="B108" s="7">
        <v>0</v>
      </c>
      <c r="C108" s="7">
        <v>1</v>
      </c>
      <c r="D108" s="7">
        <v>0</v>
      </c>
      <c r="E108" s="74">
        <v>0</v>
      </c>
      <c r="F108" s="31">
        <v>3</v>
      </c>
      <c r="G108" s="32">
        <v>34</v>
      </c>
      <c r="H108" s="32">
        <v>9</v>
      </c>
      <c r="I108" s="55">
        <v>512000</v>
      </c>
      <c r="J108" s="29">
        <v>12</v>
      </c>
      <c r="K108" s="30">
        <v>53</v>
      </c>
      <c r="L108" s="38">
        <v>23</v>
      </c>
      <c r="M108" s="57">
        <v>9600000</v>
      </c>
      <c r="N108" s="27"/>
      <c r="O108" s="28"/>
      <c r="P108" s="28"/>
      <c r="Q108" s="60"/>
      <c r="R108" s="45">
        <v>6</v>
      </c>
      <c r="S108" s="50">
        <v>16</v>
      </c>
      <c r="T108" s="50">
        <v>37</v>
      </c>
      <c r="U108" s="62">
        <v>2550215</v>
      </c>
      <c r="V108" s="78">
        <v>9</v>
      </c>
      <c r="W108" s="80">
        <v>43</v>
      </c>
      <c r="X108" s="81">
        <v>21</v>
      </c>
      <c r="Y108" s="82">
        <v>3436930</v>
      </c>
      <c r="Z108">
        <f t="shared" si="9"/>
        <v>30</v>
      </c>
      <c r="AA108">
        <f t="shared" si="10"/>
        <v>147</v>
      </c>
      <c r="AB108" s="9">
        <v>20.408163265306122</v>
      </c>
      <c r="AC108" s="65">
        <f t="shared" si="11"/>
        <v>16099145</v>
      </c>
      <c r="AE108" s="88"/>
    </row>
    <row r="109" spans="1:31" ht="13.5">
      <c r="A109" s="67" t="s">
        <v>112</v>
      </c>
      <c r="B109" s="54">
        <v>1</v>
      </c>
      <c r="C109" s="54">
        <v>1</v>
      </c>
      <c r="D109" s="54">
        <v>100</v>
      </c>
      <c r="E109" s="73">
        <v>252054</v>
      </c>
      <c r="F109" s="31">
        <v>5</v>
      </c>
      <c r="G109" s="32">
        <v>20</v>
      </c>
      <c r="H109" s="32">
        <v>25</v>
      </c>
      <c r="I109" s="55">
        <v>2170000</v>
      </c>
      <c r="J109" s="29">
        <v>3</v>
      </c>
      <c r="K109" s="30">
        <v>26</v>
      </c>
      <c r="L109" s="38">
        <v>12</v>
      </c>
      <c r="M109" s="57">
        <v>4040000</v>
      </c>
      <c r="N109" s="27">
        <v>1</v>
      </c>
      <c r="O109" s="28">
        <v>3</v>
      </c>
      <c r="P109" s="28">
        <v>33</v>
      </c>
      <c r="Q109" s="60">
        <v>319271</v>
      </c>
      <c r="R109" s="45">
        <v>2</v>
      </c>
      <c r="S109" s="50">
        <v>11</v>
      </c>
      <c r="T109" s="50">
        <v>18</v>
      </c>
      <c r="U109" s="62">
        <v>321897</v>
      </c>
      <c r="V109" s="78">
        <v>12</v>
      </c>
      <c r="W109" s="80">
        <v>35</v>
      </c>
      <c r="X109" s="81">
        <v>34</v>
      </c>
      <c r="Y109" s="82">
        <v>10336054</v>
      </c>
      <c r="Z109">
        <f t="shared" si="9"/>
        <v>24</v>
      </c>
      <c r="AA109">
        <f t="shared" si="10"/>
        <v>96</v>
      </c>
      <c r="AB109" s="9">
        <v>25</v>
      </c>
      <c r="AC109" s="65">
        <f t="shared" si="11"/>
        <v>17439276</v>
      </c>
      <c r="AE109" s="88"/>
    </row>
    <row r="110" spans="1:31" ht="13.5">
      <c r="A110" s="67" t="s">
        <v>113</v>
      </c>
      <c r="B110" s="7">
        <v>1</v>
      </c>
      <c r="C110" s="7">
        <v>3</v>
      </c>
      <c r="D110" s="7">
        <v>33</v>
      </c>
      <c r="E110" s="74">
        <v>552684</v>
      </c>
      <c r="F110" s="31">
        <v>4</v>
      </c>
      <c r="G110" s="32">
        <v>18</v>
      </c>
      <c r="H110" s="32">
        <v>22</v>
      </c>
      <c r="I110" s="55">
        <v>1129000</v>
      </c>
      <c r="J110" s="29">
        <v>3</v>
      </c>
      <c r="K110" s="30">
        <v>10</v>
      </c>
      <c r="L110" s="30">
        <v>30</v>
      </c>
      <c r="M110" s="57">
        <v>1800000</v>
      </c>
      <c r="N110" s="27">
        <v>0</v>
      </c>
      <c r="O110" s="28">
        <v>3</v>
      </c>
      <c r="P110" s="28">
        <v>0</v>
      </c>
      <c r="Q110" s="60">
        <v>0</v>
      </c>
      <c r="R110" s="45">
        <v>20</v>
      </c>
      <c r="S110" s="50">
        <v>47</v>
      </c>
      <c r="T110" s="50">
        <v>42</v>
      </c>
      <c r="U110" s="62">
        <v>4165023</v>
      </c>
      <c r="V110" s="78">
        <v>5</v>
      </c>
      <c r="W110" s="80">
        <v>17</v>
      </c>
      <c r="X110" s="81">
        <v>29</v>
      </c>
      <c r="Y110" s="82">
        <v>1755610</v>
      </c>
      <c r="Z110">
        <f t="shared" si="9"/>
        <v>33</v>
      </c>
      <c r="AA110">
        <f t="shared" si="10"/>
        <v>98</v>
      </c>
      <c r="AB110" s="9">
        <v>33.6734693877551</v>
      </c>
      <c r="AC110" s="65">
        <f t="shared" si="11"/>
        <v>9402317</v>
      </c>
      <c r="AE110" s="88"/>
    </row>
    <row r="111" spans="1:31" ht="13.5">
      <c r="A111" s="67" t="s">
        <v>114</v>
      </c>
      <c r="B111" s="7"/>
      <c r="C111" s="7"/>
      <c r="D111" s="7"/>
      <c r="E111" s="74"/>
      <c r="F111" s="31"/>
      <c r="G111" s="32"/>
      <c r="H111" s="32"/>
      <c r="I111" s="55">
        <v>0</v>
      </c>
      <c r="J111" s="29"/>
      <c r="K111" s="30"/>
      <c r="L111" s="30"/>
      <c r="M111" s="57"/>
      <c r="N111" s="27">
        <v>0</v>
      </c>
      <c r="O111" s="28">
        <v>1</v>
      </c>
      <c r="P111" s="28">
        <v>0</v>
      </c>
      <c r="Q111" s="60">
        <v>0</v>
      </c>
      <c r="R111" s="45"/>
      <c r="S111" s="50"/>
      <c r="T111" s="50"/>
      <c r="U111" s="62"/>
      <c r="V111" s="78">
        <v>0</v>
      </c>
      <c r="W111" s="80">
        <v>2</v>
      </c>
      <c r="X111" s="81">
        <v>0</v>
      </c>
      <c r="Y111" s="82">
        <v>0</v>
      </c>
      <c r="Z111">
        <f t="shared" si="9"/>
        <v>0</v>
      </c>
      <c r="AA111">
        <f t="shared" si="10"/>
        <v>3</v>
      </c>
      <c r="AB111" s="9">
        <v>0</v>
      </c>
      <c r="AC111" s="65">
        <f t="shared" si="11"/>
        <v>0</v>
      </c>
      <c r="AE111" s="88"/>
    </row>
    <row r="112" spans="1:31" ht="13.5">
      <c r="A112" s="67" t="s">
        <v>115</v>
      </c>
      <c r="B112" s="7">
        <v>0</v>
      </c>
      <c r="C112" s="7">
        <v>0</v>
      </c>
      <c r="D112" s="7">
        <v>0</v>
      </c>
      <c r="E112" s="74">
        <v>0</v>
      </c>
      <c r="F112" s="31">
        <v>0</v>
      </c>
      <c r="G112" s="32">
        <v>1</v>
      </c>
      <c r="H112" s="32">
        <v>0</v>
      </c>
      <c r="I112" s="55">
        <v>0</v>
      </c>
      <c r="J112" s="29"/>
      <c r="K112" s="30"/>
      <c r="L112" s="30"/>
      <c r="M112" s="57"/>
      <c r="N112" s="27"/>
      <c r="O112" s="28"/>
      <c r="P112" s="28"/>
      <c r="Q112" s="60"/>
      <c r="R112" s="45">
        <v>0</v>
      </c>
      <c r="S112" s="50">
        <v>1</v>
      </c>
      <c r="T112" s="50">
        <v>0</v>
      </c>
      <c r="U112" s="62">
        <v>0</v>
      </c>
      <c r="V112" s="78"/>
      <c r="W112" s="80"/>
      <c r="X112" s="81"/>
      <c r="Y112" s="82"/>
      <c r="Z112">
        <f t="shared" si="9"/>
        <v>0</v>
      </c>
      <c r="AA112">
        <f t="shared" si="10"/>
        <v>2</v>
      </c>
      <c r="AB112" s="9">
        <v>0</v>
      </c>
      <c r="AC112" s="65">
        <f t="shared" si="11"/>
        <v>0</v>
      </c>
      <c r="AE112" s="88"/>
    </row>
    <row r="113" spans="1:31" ht="13.5">
      <c r="A113" s="67" t="s">
        <v>116</v>
      </c>
      <c r="B113" s="7"/>
      <c r="C113" s="7"/>
      <c r="D113" s="7"/>
      <c r="E113" s="74"/>
      <c r="F113" s="31">
        <v>8</v>
      </c>
      <c r="G113" s="32">
        <v>24</v>
      </c>
      <c r="H113" s="32">
        <v>33</v>
      </c>
      <c r="I113" s="55">
        <v>3020000</v>
      </c>
      <c r="J113" s="29"/>
      <c r="K113" s="30"/>
      <c r="L113" s="30"/>
      <c r="M113" s="57"/>
      <c r="N113" s="27"/>
      <c r="O113" s="28"/>
      <c r="P113" s="28"/>
      <c r="Q113" s="60"/>
      <c r="R113" s="45">
        <v>3</v>
      </c>
      <c r="S113" s="50">
        <v>10</v>
      </c>
      <c r="T113" s="50">
        <v>30</v>
      </c>
      <c r="U113" s="62">
        <v>346300</v>
      </c>
      <c r="V113" s="78"/>
      <c r="W113" s="80"/>
      <c r="X113" s="81"/>
      <c r="Y113" s="82"/>
      <c r="Z113">
        <f t="shared" si="9"/>
        <v>11</v>
      </c>
      <c r="AA113">
        <f t="shared" si="10"/>
        <v>34</v>
      </c>
      <c r="AB113" s="9">
        <v>32.35294117647059</v>
      </c>
      <c r="AC113" s="65">
        <f t="shared" si="11"/>
        <v>3366300</v>
      </c>
      <c r="AE113" s="88"/>
    </row>
    <row r="114" spans="1:31" ht="13.5">
      <c r="A114" s="67" t="s">
        <v>117</v>
      </c>
      <c r="B114" s="7">
        <v>0</v>
      </c>
      <c r="C114" s="7">
        <v>1</v>
      </c>
      <c r="D114" s="7">
        <v>0</v>
      </c>
      <c r="E114" s="74">
        <v>0</v>
      </c>
      <c r="F114" s="31"/>
      <c r="G114" s="32"/>
      <c r="H114" s="32"/>
      <c r="I114" s="55">
        <v>0</v>
      </c>
      <c r="J114" s="29"/>
      <c r="K114" s="30"/>
      <c r="L114" s="30"/>
      <c r="M114" s="57"/>
      <c r="N114" s="27"/>
      <c r="O114" s="28"/>
      <c r="P114" s="28"/>
      <c r="Q114" s="60"/>
      <c r="R114" s="45"/>
      <c r="S114" s="50"/>
      <c r="T114" s="50"/>
      <c r="U114" s="62"/>
      <c r="V114" s="78"/>
      <c r="W114" s="80"/>
      <c r="X114" s="81"/>
      <c r="Y114" s="82"/>
      <c r="Z114">
        <f t="shared" si="9"/>
        <v>0</v>
      </c>
      <c r="AA114">
        <f t="shared" si="10"/>
        <v>1</v>
      </c>
      <c r="AB114" s="9">
        <v>0</v>
      </c>
      <c r="AC114" s="65">
        <f t="shared" si="11"/>
        <v>0</v>
      </c>
      <c r="AE114" s="88"/>
    </row>
    <row r="115" spans="1:31" ht="13.5">
      <c r="A115" s="67" t="s">
        <v>118</v>
      </c>
      <c r="B115" s="7">
        <v>1</v>
      </c>
      <c r="C115" s="7">
        <v>1</v>
      </c>
      <c r="D115" s="7">
        <v>100</v>
      </c>
      <c r="E115" s="74">
        <v>802740</v>
      </c>
      <c r="F115" s="31"/>
      <c r="G115" s="32"/>
      <c r="H115" s="32"/>
      <c r="I115" s="55">
        <v>0</v>
      </c>
      <c r="J115" s="29"/>
      <c r="K115" s="30"/>
      <c r="L115" s="30"/>
      <c r="M115" s="57"/>
      <c r="N115" s="27"/>
      <c r="O115" s="28"/>
      <c r="P115" s="28"/>
      <c r="Q115" s="60"/>
      <c r="R115" s="45"/>
      <c r="S115" s="50"/>
      <c r="T115" s="50"/>
      <c r="U115" s="62"/>
      <c r="V115" s="78"/>
      <c r="W115" s="80"/>
      <c r="X115" s="81"/>
      <c r="Y115" s="82"/>
      <c r="Z115">
        <f t="shared" si="9"/>
        <v>1</v>
      </c>
      <c r="AA115">
        <f t="shared" si="10"/>
        <v>1</v>
      </c>
      <c r="AB115" s="9">
        <v>100</v>
      </c>
      <c r="AC115" s="65">
        <f t="shared" si="11"/>
        <v>802740</v>
      </c>
      <c r="AE115" s="88"/>
    </row>
    <row r="116" spans="1:31" ht="13.5">
      <c r="A116" s="67" t="s">
        <v>119</v>
      </c>
      <c r="B116" s="7"/>
      <c r="C116" s="7"/>
      <c r="D116" s="7"/>
      <c r="E116" s="74"/>
      <c r="F116" s="31"/>
      <c r="G116" s="32"/>
      <c r="H116" s="32"/>
      <c r="I116" s="55">
        <v>0</v>
      </c>
      <c r="J116" s="29"/>
      <c r="K116" s="30"/>
      <c r="L116" s="30"/>
      <c r="M116" s="57"/>
      <c r="N116" s="27"/>
      <c r="O116" s="28"/>
      <c r="P116" s="28"/>
      <c r="Q116" s="60"/>
      <c r="R116" s="45"/>
      <c r="S116" s="50"/>
      <c r="T116" s="50"/>
      <c r="U116" s="62"/>
      <c r="V116" s="78">
        <v>0</v>
      </c>
      <c r="W116" s="80">
        <v>1</v>
      </c>
      <c r="X116" s="81">
        <v>0</v>
      </c>
      <c r="Y116" s="82">
        <v>0</v>
      </c>
      <c r="Z116">
        <f t="shared" si="9"/>
        <v>0</v>
      </c>
      <c r="AA116">
        <f t="shared" si="10"/>
        <v>1</v>
      </c>
      <c r="AB116" s="9">
        <v>0</v>
      </c>
      <c r="AC116" s="65">
        <f t="shared" si="11"/>
        <v>0</v>
      </c>
      <c r="AE116" s="88"/>
    </row>
    <row r="117" spans="1:31" ht="13.5">
      <c r="A117" s="67" t="s">
        <v>120</v>
      </c>
      <c r="B117" s="7">
        <v>2</v>
      </c>
      <c r="C117" s="7">
        <v>4</v>
      </c>
      <c r="D117" s="7">
        <v>50</v>
      </c>
      <c r="E117" s="74">
        <v>913451</v>
      </c>
      <c r="F117" s="31">
        <v>1</v>
      </c>
      <c r="G117" s="32">
        <v>5</v>
      </c>
      <c r="H117" s="32">
        <v>20</v>
      </c>
      <c r="I117" s="55">
        <v>114000</v>
      </c>
      <c r="J117" s="29">
        <v>1</v>
      </c>
      <c r="K117" s="30">
        <v>2</v>
      </c>
      <c r="L117" s="30">
        <v>50</v>
      </c>
      <c r="M117" s="57">
        <v>470000</v>
      </c>
      <c r="N117" s="27">
        <v>0</v>
      </c>
      <c r="O117" s="28">
        <v>2</v>
      </c>
      <c r="P117" s="28">
        <v>0</v>
      </c>
      <c r="Q117" s="60">
        <v>0</v>
      </c>
      <c r="R117" s="45">
        <v>3</v>
      </c>
      <c r="S117" s="50">
        <v>8</v>
      </c>
      <c r="T117" s="50">
        <v>37</v>
      </c>
      <c r="U117" s="62">
        <v>308488</v>
      </c>
      <c r="V117" s="78">
        <v>8</v>
      </c>
      <c r="W117" s="80">
        <v>14</v>
      </c>
      <c r="X117" s="81">
        <v>57</v>
      </c>
      <c r="Y117" s="82">
        <v>3598978</v>
      </c>
      <c r="Z117">
        <f t="shared" si="9"/>
        <v>15</v>
      </c>
      <c r="AA117">
        <f t="shared" si="10"/>
        <v>35</v>
      </c>
      <c r="AB117" s="9">
        <v>42.857142857142854</v>
      </c>
      <c r="AC117" s="65">
        <f t="shared" si="11"/>
        <v>5404917</v>
      </c>
      <c r="AE117" s="88"/>
    </row>
    <row r="118" spans="1:31" ht="13.5">
      <c r="A118" s="67" t="s">
        <v>121</v>
      </c>
      <c r="B118" s="7"/>
      <c r="C118" s="7"/>
      <c r="D118" s="7"/>
      <c r="E118" s="74"/>
      <c r="F118" s="31">
        <v>4</v>
      </c>
      <c r="G118" s="32">
        <v>12</v>
      </c>
      <c r="H118" s="32">
        <v>33</v>
      </c>
      <c r="I118" s="55">
        <v>1065000</v>
      </c>
      <c r="J118" s="29">
        <v>1</v>
      </c>
      <c r="K118" s="30">
        <v>5</v>
      </c>
      <c r="L118" s="30">
        <v>20</v>
      </c>
      <c r="M118" s="57">
        <v>330000</v>
      </c>
      <c r="N118" s="27"/>
      <c r="O118" s="28"/>
      <c r="P118" s="28"/>
      <c r="Q118" s="60"/>
      <c r="R118" s="45">
        <v>1</v>
      </c>
      <c r="S118" s="50">
        <v>1</v>
      </c>
      <c r="T118" s="50">
        <v>100</v>
      </c>
      <c r="U118" s="62">
        <v>420413</v>
      </c>
      <c r="V118" s="78"/>
      <c r="W118" s="80"/>
      <c r="X118" s="81"/>
      <c r="Y118" s="82"/>
      <c r="Z118">
        <f t="shared" si="9"/>
        <v>6</v>
      </c>
      <c r="AA118">
        <f t="shared" si="10"/>
        <v>18</v>
      </c>
      <c r="AB118" s="9">
        <v>33.33333333333333</v>
      </c>
      <c r="AC118" s="65">
        <f t="shared" si="11"/>
        <v>1815413</v>
      </c>
      <c r="AE118" s="88"/>
    </row>
    <row r="119" spans="1:31" ht="13.5">
      <c r="A119" s="67" t="s">
        <v>122</v>
      </c>
      <c r="B119" s="7">
        <v>1</v>
      </c>
      <c r="C119" s="7">
        <v>1</v>
      </c>
      <c r="D119" s="7">
        <v>100</v>
      </c>
      <c r="E119" s="74">
        <v>211168</v>
      </c>
      <c r="F119" s="31">
        <v>0</v>
      </c>
      <c r="G119" s="32">
        <v>1</v>
      </c>
      <c r="H119" s="32">
        <v>0</v>
      </c>
      <c r="I119" s="55">
        <v>0</v>
      </c>
      <c r="J119" s="29"/>
      <c r="K119" s="30"/>
      <c r="L119" s="30"/>
      <c r="M119" s="57"/>
      <c r="N119" s="27">
        <v>0</v>
      </c>
      <c r="O119" s="28">
        <v>1</v>
      </c>
      <c r="P119" s="28">
        <v>0</v>
      </c>
      <c r="Q119" s="60">
        <v>0</v>
      </c>
      <c r="R119" s="45">
        <v>0</v>
      </c>
      <c r="S119" s="50">
        <v>1</v>
      </c>
      <c r="T119" s="50">
        <v>0</v>
      </c>
      <c r="U119" s="62">
        <v>0</v>
      </c>
      <c r="V119" s="78">
        <v>3</v>
      </c>
      <c r="W119" s="80">
        <v>10</v>
      </c>
      <c r="X119" s="81">
        <v>30</v>
      </c>
      <c r="Y119" s="82">
        <v>1176128</v>
      </c>
      <c r="Z119">
        <f t="shared" si="9"/>
        <v>4</v>
      </c>
      <c r="AA119">
        <f t="shared" si="10"/>
        <v>14</v>
      </c>
      <c r="AB119" s="9">
        <v>28.57142857142857</v>
      </c>
      <c r="AC119" s="65">
        <f t="shared" si="11"/>
        <v>1387296</v>
      </c>
      <c r="AE119" s="88"/>
    </row>
    <row r="120" spans="1:31" ht="13.5">
      <c r="A120" s="67" t="s">
        <v>123</v>
      </c>
      <c r="B120" s="7">
        <v>0</v>
      </c>
      <c r="C120" s="7">
        <v>1</v>
      </c>
      <c r="D120" s="7">
        <v>0</v>
      </c>
      <c r="E120" s="74">
        <v>0</v>
      </c>
      <c r="F120" s="31"/>
      <c r="G120" s="32"/>
      <c r="H120" s="32"/>
      <c r="I120" s="55">
        <v>0</v>
      </c>
      <c r="J120" s="29"/>
      <c r="K120" s="30"/>
      <c r="L120" s="30"/>
      <c r="M120" s="57"/>
      <c r="N120" s="27">
        <v>0</v>
      </c>
      <c r="O120" s="28">
        <v>2</v>
      </c>
      <c r="P120" s="28">
        <v>0</v>
      </c>
      <c r="Q120" s="60">
        <v>0</v>
      </c>
      <c r="R120" s="45"/>
      <c r="S120" s="50"/>
      <c r="T120" s="50"/>
      <c r="U120" s="62"/>
      <c r="V120" s="78"/>
      <c r="W120" s="80"/>
      <c r="X120" s="81"/>
      <c r="Y120" s="82"/>
      <c r="Z120">
        <f t="shared" si="9"/>
        <v>0</v>
      </c>
      <c r="AA120">
        <f t="shared" si="10"/>
        <v>3</v>
      </c>
      <c r="AB120" s="9">
        <v>0</v>
      </c>
      <c r="AC120" s="65">
        <f t="shared" si="11"/>
        <v>0</v>
      </c>
      <c r="AE120" s="88"/>
    </row>
    <row r="121" spans="1:31" ht="13.5">
      <c r="A121" s="67" t="s">
        <v>124</v>
      </c>
      <c r="B121" s="7"/>
      <c r="C121" s="7"/>
      <c r="D121" s="7"/>
      <c r="E121" s="74"/>
      <c r="F121" s="31">
        <v>0</v>
      </c>
      <c r="G121" s="32">
        <v>1</v>
      </c>
      <c r="H121" s="32">
        <v>0</v>
      </c>
      <c r="I121" s="55">
        <v>0</v>
      </c>
      <c r="J121" s="29"/>
      <c r="K121" s="30"/>
      <c r="L121" s="30"/>
      <c r="M121" s="57"/>
      <c r="N121" s="27"/>
      <c r="O121" s="28"/>
      <c r="P121" s="28"/>
      <c r="Q121" s="60"/>
      <c r="R121" s="45">
        <v>7</v>
      </c>
      <c r="S121" s="50">
        <v>20</v>
      </c>
      <c r="T121" s="50">
        <v>35</v>
      </c>
      <c r="U121" s="62">
        <v>1283156</v>
      </c>
      <c r="V121" s="78"/>
      <c r="W121" s="80"/>
      <c r="X121" s="81"/>
      <c r="Y121" s="82"/>
      <c r="Z121">
        <f t="shared" si="9"/>
        <v>7</v>
      </c>
      <c r="AA121">
        <f t="shared" si="10"/>
        <v>21</v>
      </c>
      <c r="AB121" s="9">
        <v>33.33333333333333</v>
      </c>
      <c r="AC121" s="65">
        <f t="shared" si="11"/>
        <v>1283156</v>
      </c>
      <c r="AE121" s="88"/>
    </row>
    <row r="122" spans="1:31" ht="13.5">
      <c r="A122" s="67" t="s">
        <v>161</v>
      </c>
      <c r="B122" s="7"/>
      <c r="C122" s="7"/>
      <c r="D122" s="7"/>
      <c r="E122" s="74"/>
      <c r="F122" s="31"/>
      <c r="G122" s="32"/>
      <c r="H122" s="32"/>
      <c r="I122" s="55">
        <v>0</v>
      </c>
      <c r="J122" s="29"/>
      <c r="K122" s="30"/>
      <c r="L122" s="30"/>
      <c r="M122" s="57"/>
      <c r="N122" s="27"/>
      <c r="O122" s="28"/>
      <c r="P122" s="28"/>
      <c r="Q122" s="60"/>
      <c r="R122" s="45">
        <v>0</v>
      </c>
      <c r="S122" s="50">
        <v>8</v>
      </c>
      <c r="T122" s="50">
        <v>0</v>
      </c>
      <c r="U122" s="62">
        <v>0</v>
      </c>
      <c r="V122" s="78"/>
      <c r="W122" s="80"/>
      <c r="X122" s="81"/>
      <c r="Y122" s="82"/>
      <c r="Z122">
        <f t="shared" si="9"/>
        <v>0</v>
      </c>
      <c r="AA122">
        <f t="shared" si="10"/>
        <v>8</v>
      </c>
      <c r="AB122" s="9">
        <v>0</v>
      </c>
      <c r="AC122" s="65">
        <f t="shared" si="11"/>
        <v>0</v>
      </c>
      <c r="AE122" s="88"/>
    </row>
    <row r="123" spans="1:31" ht="13.5">
      <c r="A123" s="67" t="s">
        <v>125</v>
      </c>
      <c r="B123" s="7">
        <v>1</v>
      </c>
      <c r="C123" s="7">
        <v>1</v>
      </c>
      <c r="D123" s="7">
        <v>100</v>
      </c>
      <c r="E123" s="74">
        <v>521427</v>
      </c>
      <c r="F123" s="31">
        <v>14</v>
      </c>
      <c r="G123" s="32">
        <v>36</v>
      </c>
      <c r="H123" s="32">
        <v>39</v>
      </c>
      <c r="I123" s="55">
        <v>6446000</v>
      </c>
      <c r="J123" s="29">
        <v>14</v>
      </c>
      <c r="K123" s="30">
        <v>35</v>
      </c>
      <c r="L123" s="30">
        <v>40</v>
      </c>
      <c r="M123" s="57">
        <v>5100000</v>
      </c>
      <c r="N123" s="27">
        <v>2</v>
      </c>
      <c r="O123" s="28">
        <v>5</v>
      </c>
      <c r="P123" s="28">
        <v>40</v>
      </c>
      <c r="Q123" s="60">
        <v>754281</v>
      </c>
      <c r="R123" s="45">
        <v>9</v>
      </c>
      <c r="S123" s="50">
        <v>34</v>
      </c>
      <c r="T123" s="50">
        <v>26</v>
      </c>
      <c r="U123" s="62">
        <v>2486834</v>
      </c>
      <c r="V123" s="78">
        <v>38</v>
      </c>
      <c r="W123" s="80">
        <v>113</v>
      </c>
      <c r="X123" s="81">
        <v>34</v>
      </c>
      <c r="Y123" s="82">
        <v>24390110</v>
      </c>
      <c r="Z123">
        <f t="shared" si="9"/>
        <v>78</v>
      </c>
      <c r="AA123">
        <f t="shared" si="10"/>
        <v>224</v>
      </c>
      <c r="AB123" s="9">
        <v>34.82142857142857</v>
      </c>
      <c r="AC123" s="65">
        <f t="shared" si="11"/>
        <v>39698652</v>
      </c>
      <c r="AE123" s="88"/>
    </row>
    <row r="124" spans="1:31" ht="13.5">
      <c r="A124" s="67" t="s">
        <v>126</v>
      </c>
      <c r="B124" s="7"/>
      <c r="C124" s="7"/>
      <c r="D124" s="7"/>
      <c r="E124" s="74"/>
      <c r="F124" s="31">
        <v>0</v>
      </c>
      <c r="G124" s="32">
        <v>1</v>
      </c>
      <c r="H124" s="32">
        <v>0</v>
      </c>
      <c r="I124" s="55">
        <v>0</v>
      </c>
      <c r="J124" s="29"/>
      <c r="K124" s="30"/>
      <c r="L124" s="30"/>
      <c r="M124" s="57"/>
      <c r="N124" s="27">
        <v>0</v>
      </c>
      <c r="O124" s="28">
        <v>4</v>
      </c>
      <c r="P124" s="28">
        <v>0</v>
      </c>
      <c r="Q124" s="60">
        <v>0</v>
      </c>
      <c r="R124" s="45"/>
      <c r="S124" s="50"/>
      <c r="T124" s="50"/>
      <c r="U124" s="62"/>
      <c r="V124" s="78">
        <v>0</v>
      </c>
      <c r="W124" s="80">
        <v>4</v>
      </c>
      <c r="X124" s="81">
        <v>0</v>
      </c>
      <c r="Y124" s="82">
        <v>0</v>
      </c>
      <c r="Z124">
        <f t="shared" si="9"/>
        <v>0</v>
      </c>
      <c r="AA124">
        <f t="shared" si="10"/>
        <v>9</v>
      </c>
      <c r="AB124" s="9">
        <v>0</v>
      </c>
      <c r="AC124" s="65">
        <f t="shared" si="11"/>
        <v>0</v>
      </c>
      <c r="AE124" s="88"/>
    </row>
    <row r="125" spans="1:31" ht="13.5">
      <c r="A125" s="67" t="s">
        <v>127</v>
      </c>
      <c r="B125" s="7"/>
      <c r="C125" s="7"/>
      <c r="D125" s="7"/>
      <c r="E125" s="74"/>
      <c r="F125" s="31"/>
      <c r="G125" s="32"/>
      <c r="H125" s="32"/>
      <c r="I125" s="55">
        <v>0</v>
      </c>
      <c r="J125" s="29"/>
      <c r="K125" s="30"/>
      <c r="L125" s="30"/>
      <c r="M125" s="57"/>
      <c r="N125" s="27">
        <v>1</v>
      </c>
      <c r="O125" s="28">
        <v>1</v>
      </c>
      <c r="P125" s="28">
        <v>100</v>
      </c>
      <c r="Q125" s="60">
        <v>376525</v>
      </c>
      <c r="R125" s="45"/>
      <c r="S125" s="50"/>
      <c r="T125" s="50"/>
      <c r="U125" s="62"/>
      <c r="V125" s="78"/>
      <c r="W125" s="80"/>
      <c r="X125" s="81"/>
      <c r="Y125" s="82"/>
      <c r="Z125">
        <f t="shared" si="9"/>
        <v>1</v>
      </c>
      <c r="AA125">
        <f t="shared" si="10"/>
        <v>1</v>
      </c>
      <c r="AB125" s="9">
        <v>100</v>
      </c>
      <c r="AC125" s="65">
        <f t="shared" si="11"/>
        <v>376525</v>
      </c>
      <c r="AE125" s="88"/>
    </row>
    <row r="126" spans="1:31" ht="13.5">
      <c r="A126" s="67" t="s">
        <v>128</v>
      </c>
      <c r="B126" s="7">
        <v>1</v>
      </c>
      <c r="C126" s="7">
        <v>7</v>
      </c>
      <c r="D126" s="7">
        <v>14</v>
      </c>
      <c r="E126" s="74">
        <v>231736</v>
      </c>
      <c r="F126" s="31">
        <v>2</v>
      </c>
      <c r="G126" s="32">
        <v>24</v>
      </c>
      <c r="H126" s="32">
        <v>8</v>
      </c>
      <c r="I126" s="55">
        <v>912000</v>
      </c>
      <c r="J126" s="29">
        <v>4</v>
      </c>
      <c r="K126" s="30">
        <v>28</v>
      </c>
      <c r="L126" s="38">
        <v>14</v>
      </c>
      <c r="M126" s="57">
        <v>2090000</v>
      </c>
      <c r="N126" s="27">
        <v>3</v>
      </c>
      <c r="O126" s="28">
        <v>9</v>
      </c>
      <c r="P126" s="28">
        <v>33</v>
      </c>
      <c r="Q126" s="60">
        <v>972632</v>
      </c>
      <c r="R126" s="45">
        <v>24</v>
      </c>
      <c r="S126" s="50">
        <v>48</v>
      </c>
      <c r="T126" s="50">
        <v>50</v>
      </c>
      <c r="U126" s="62">
        <v>6382595</v>
      </c>
      <c r="V126" s="78">
        <v>31</v>
      </c>
      <c r="W126" s="80">
        <v>90</v>
      </c>
      <c r="X126" s="81">
        <v>34</v>
      </c>
      <c r="Y126" s="82">
        <v>16451281</v>
      </c>
      <c r="Z126">
        <f t="shared" si="9"/>
        <v>65</v>
      </c>
      <c r="AA126">
        <f t="shared" si="10"/>
        <v>206</v>
      </c>
      <c r="AB126" s="9">
        <v>31.55339805825243</v>
      </c>
      <c r="AC126" s="65">
        <f t="shared" si="11"/>
        <v>27040244</v>
      </c>
      <c r="AE126" s="88"/>
    </row>
    <row r="127" spans="1:31" ht="13.5">
      <c r="A127" s="67" t="s">
        <v>129</v>
      </c>
      <c r="B127" s="7"/>
      <c r="C127" s="7"/>
      <c r="D127" s="7"/>
      <c r="E127" s="74"/>
      <c r="F127" s="31"/>
      <c r="G127" s="32"/>
      <c r="H127" s="32"/>
      <c r="I127" s="55">
        <v>0</v>
      </c>
      <c r="J127" s="29"/>
      <c r="K127" s="30"/>
      <c r="L127" s="38"/>
      <c r="M127" s="57"/>
      <c r="N127" s="27"/>
      <c r="O127" s="28"/>
      <c r="P127" s="28"/>
      <c r="Q127" s="60"/>
      <c r="R127" s="45"/>
      <c r="S127" s="50"/>
      <c r="T127" s="50"/>
      <c r="U127" s="62"/>
      <c r="V127" s="78">
        <v>0</v>
      </c>
      <c r="W127" s="80">
        <v>1</v>
      </c>
      <c r="X127" s="81">
        <v>0</v>
      </c>
      <c r="Y127" s="82">
        <v>0</v>
      </c>
      <c r="Z127">
        <f t="shared" si="9"/>
        <v>0</v>
      </c>
      <c r="AA127">
        <f t="shared" si="10"/>
        <v>1</v>
      </c>
      <c r="AB127" s="9">
        <v>0</v>
      </c>
      <c r="AC127" s="65">
        <f t="shared" si="11"/>
        <v>0</v>
      </c>
      <c r="AE127" s="88"/>
    </row>
    <row r="128" spans="1:31" ht="13.5">
      <c r="A128" s="67" t="s">
        <v>130</v>
      </c>
      <c r="B128" s="7"/>
      <c r="C128" s="7"/>
      <c r="D128" s="7"/>
      <c r="E128" s="74"/>
      <c r="F128" s="31">
        <v>5</v>
      </c>
      <c r="G128" s="32">
        <v>12</v>
      </c>
      <c r="H128" s="32">
        <v>42</v>
      </c>
      <c r="I128" s="55">
        <v>683000</v>
      </c>
      <c r="J128" s="29"/>
      <c r="K128" s="30"/>
      <c r="L128" s="38"/>
      <c r="M128" s="57"/>
      <c r="N128" s="27"/>
      <c r="O128" s="28"/>
      <c r="P128" s="28"/>
      <c r="Q128" s="60"/>
      <c r="R128" s="45">
        <v>1</v>
      </c>
      <c r="S128" s="50">
        <v>3</v>
      </c>
      <c r="T128" s="50">
        <v>33</v>
      </c>
      <c r="U128" s="62">
        <v>175818</v>
      </c>
      <c r="V128" s="78"/>
      <c r="W128" s="80"/>
      <c r="X128" s="81"/>
      <c r="Y128" s="82"/>
      <c r="Z128">
        <f t="shared" si="9"/>
        <v>6</v>
      </c>
      <c r="AA128">
        <f t="shared" si="10"/>
        <v>15</v>
      </c>
      <c r="AB128" s="9">
        <v>40</v>
      </c>
      <c r="AC128" s="65">
        <f t="shared" si="11"/>
        <v>858818</v>
      </c>
      <c r="AE128" s="88"/>
    </row>
    <row r="129" spans="1:31" ht="13.5">
      <c r="A129" s="67" t="s">
        <v>131</v>
      </c>
      <c r="B129" s="54">
        <v>1</v>
      </c>
      <c r="C129" s="54">
        <v>5</v>
      </c>
      <c r="D129" s="54">
        <v>20</v>
      </c>
      <c r="E129" s="73">
        <v>789226</v>
      </c>
      <c r="F129" s="31">
        <v>4</v>
      </c>
      <c r="G129" s="32">
        <v>14</v>
      </c>
      <c r="H129" s="32">
        <v>29</v>
      </c>
      <c r="I129" s="55">
        <v>5375000</v>
      </c>
      <c r="J129" s="29">
        <v>1</v>
      </c>
      <c r="K129" s="30">
        <v>8</v>
      </c>
      <c r="L129" s="38">
        <v>13</v>
      </c>
      <c r="M129" s="57">
        <v>690000</v>
      </c>
      <c r="N129" s="27">
        <v>0</v>
      </c>
      <c r="O129" s="28">
        <v>1</v>
      </c>
      <c r="P129" s="28">
        <v>0</v>
      </c>
      <c r="Q129" s="60">
        <v>0</v>
      </c>
      <c r="R129" s="45">
        <v>10</v>
      </c>
      <c r="S129" s="50">
        <v>28</v>
      </c>
      <c r="T129" s="50">
        <v>35</v>
      </c>
      <c r="U129" s="62">
        <v>3684140</v>
      </c>
      <c r="V129" s="78">
        <v>10</v>
      </c>
      <c r="W129" s="80">
        <v>33</v>
      </c>
      <c r="X129" s="81">
        <v>30</v>
      </c>
      <c r="Y129" s="82">
        <v>6660201</v>
      </c>
      <c r="Z129">
        <f t="shared" si="9"/>
        <v>26</v>
      </c>
      <c r="AA129">
        <f t="shared" si="10"/>
        <v>89</v>
      </c>
      <c r="AB129" s="9">
        <v>29.213483146067414</v>
      </c>
      <c r="AC129" s="65">
        <f t="shared" si="11"/>
        <v>17198567</v>
      </c>
      <c r="AE129" s="88"/>
    </row>
    <row r="130" spans="1:31" ht="13.5">
      <c r="A130" s="67" t="s">
        <v>165</v>
      </c>
      <c r="B130" s="7"/>
      <c r="C130" s="7"/>
      <c r="D130" s="7"/>
      <c r="E130" s="74"/>
      <c r="F130" s="31">
        <v>1</v>
      </c>
      <c r="G130" s="32">
        <v>5</v>
      </c>
      <c r="H130" s="32">
        <v>20</v>
      </c>
      <c r="I130" s="55">
        <v>624000</v>
      </c>
      <c r="J130" s="29">
        <v>6</v>
      </c>
      <c r="K130" s="30">
        <v>19</v>
      </c>
      <c r="L130" s="38">
        <v>32</v>
      </c>
      <c r="M130" s="57">
        <v>5110000</v>
      </c>
      <c r="N130" s="27"/>
      <c r="O130" s="28"/>
      <c r="P130" s="28"/>
      <c r="Q130" s="60"/>
      <c r="R130" s="45"/>
      <c r="S130" s="50"/>
      <c r="T130" s="50"/>
      <c r="U130" s="62"/>
      <c r="V130" s="78"/>
      <c r="W130" s="80"/>
      <c r="X130" s="81"/>
      <c r="Y130" s="82"/>
      <c r="Z130">
        <f aca="true" t="shared" si="12" ref="Z130:Z159">(B130+F130+J130+N130+R130+V130)</f>
        <v>7</v>
      </c>
      <c r="AA130">
        <f aca="true" t="shared" si="13" ref="AA130:AA159">(C130+G130+K130+O130+S130+W130)</f>
        <v>24</v>
      </c>
      <c r="AB130" s="9">
        <v>29.166666666666668</v>
      </c>
      <c r="AC130" s="65">
        <f aca="true" t="shared" si="14" ref="AC130:AC159">(E130+I130+M130+Q130+U130+Y130)</f>
        <v>5734000</v>
      </c>
      <c r="AE130" s="88"/>
    </row>
    <row r="131" spans="1:31" ht="13.5">
      <c r="A131" s="67" t="s">
        <v>132</v>
      </c>
      <c r="B131" s="7">
        <v>0</v>
      </c>
      <c r="C131" s="7">
        <v>0</v>
      </c>
      <c r="D131" s="7">
        <v>0</v>
      </c>
      <c r="E131" s="74">
        <v>0</v>
      </c>
      <c r="F131" s="31"/>
      <c r="G131" s="32"/>
      <c r="H131" s="32"/>
      <c r="I131" s="55">
        <v>0</v>
      </c>
      <c r="J131" s="29"/>
      <c r="K131" s="30"/>
      <c r="L131" s="38"/>
      <c r="M131" s="57"/>
      <c r="N131" s="27"/>
      <c r="O131" s="28"/>
      <c r="P131" s="28"/>
      <c r="Q131" s="60"/>
      <c r="R131" s="45"/>
      <c r="S131" s="50"/>
      <c r="T131" s="50"/>
      <c r="U131" s="62"/>
      <c r="V131" s="78"/>
      <c r="W131" s="80"/>
      <c r="X131" s="81"/>
      <c r="Y131" s="82"/>
      <c r="Z131">
        <f t="shared" si="12"/>
        <v>0</v>
      </c>
      <c r="AA131">
        <f t="shared" si="13"/>
        <v>0</v>
      </c>
      <c r="AB131" s="9">
        <v>0</v>
      </c>
      <c r="AC131" s="65">
        <f t="shared" si="14"/>
        <v>0</v>
      </c>
      <c r="AE131" s="88"/>
    </row>
    <row r="132" spans="1:31" ht="13.5">
      <c r="A132" s="67" t="s">
        <v>133</v>
      </c>
      <c r="B132" s="7">
        <v>0</v>
      </c>
      <c r="C132" s="7">
        <v>1</v>
      </c>
      <c r="D132" s="7">
        <v>0</v>
      </c>
      <c r="E132" s="74">
        <v>0</v>
      </c>
      <c r="F132" s="31"/>
      <c r="G132" s="32"/>
      <c r="H132" s="32"/>
      <c r="I132" s="55">
        <v>0</v>
      </c>
      <c r="J132" s="29"/>
      <c r="K132" s="30"/>
      <c r="L132" s="38"/>
      <c r="M132" s="57"/>
      <c r="N132" s="27"/>
      <c r="O132" s="28"/>
      <c r="P132" s="28"/>
      <c r="Q132" s="60"/>
      <c r="R132" s="45"/>
      <c r="S132" s="50"/>
      <c r="T132" s="50"/>
      <c r="U132" s="62"/>
      <c r="V132" s="78"/>
      <c r="W132" s="80"/>
      <c r="X132" s="81"/>
      <c r="Y132" s="82"/>
      <c r="Z132">
        <f t="shared" si="12"/>
        <v>0</v>
      </c>
      <c r="AA132">
        <f t="shared" si="13"/>
        <v>1</v>
      </c>
      <c r="AB132" s="9">
        <v>0</v>
      </c>
      <c r="AC132" s="65">
        <f t="shared" si="14"/>
        <v>0</v>
      </c>
      <c r="AE132" s="88"/>
    </row>
    <row r="133" spans="1:31" ht="13.5">
      <c r="A133" s="67" t="s">
        <v>134</v>
      </c>
      <c r="B133" s="7"/>
      <c r="C133" s="7"/>
      <c r="D133" s="7"/>
      <c r="E133" s="74"/>
      <c r="F133" s="31">
        <v>1</v>
      </c>
      <c r="G133" s="32">
        <v>1</v>
      </c>
      <c r="H133" s="32">
        <v>100</v>
      </c>
      <c r="I133" s="55">
        <v>2000</v>
      </c>
      <c r="J133" s="29"/>
      <c r="K133" s="30"/>
      <c r="L133" s="38"/>
      <c r="M133" s="57"/>
      <c r="N133" s="27"/>
      <c r="O133" s="28"/>
      <c r="P133" s="28"/>
      <c r="Q133" s="60"/>
      <c r="R133" s="45">
        <v>1</v>
      </c>
      <c r="S133" s="50">
        <v>4</v>
      </c>
      <c r="T133" s="50">
        <v>25</v>
      </c>
      <c r="U133" s="62">
        <v>55441</v>
      </c>
      <c r="V133" s="78">
        <v>8</v>
      </c>
      <c r="W133" s="80">
        <v>21</v>
      </c>
      <c r="X133" s="81">
        <v>38</v>
      </c>
      <c r="Y133" s="82">
        <v>1592605</v>
      </c>
      <c r="Z133">
        <f t="shared" si="12"/>
        <v>10</v>
      </c>
      <c r="AA133">
        <f t="shared" si="13"/>
        <v>26</v>
      </c>
      <c r="AB133" s="9">
        <v>38.46153846153847</v>
      </c>
      <c r="AC133" s="65">
        <f t="shared" si="14"/>
        <v>1650046</v>
      </c>
      <c r="AE133" s="88"/>
    </row>
    <row r="134" spans="1:31" ht="13.5">
      <c r="A134" s="67" t="s">
        <v>135</v>
      </c>
      <c r="B134" s="7"/>
      <c r="C134" s="7"/>
      <c r="D134" s="7"/>
      <c r="E134" s="74"/>
      <c r="F134" s="31">
        <v>1</v>
      </c>
      <c r="G134" s="32">
        <v>5</v>
      </c>
      <c r="H134" s="32">
        <v>20</v>
      </c>
      <c r="I134" s="55">
        <v>236000</v>
      </c>
      <c r="J134" s="29"/>
      <c r="K134" s="30"/>
      <c r="L134" s="38"/>
      <c r="M134" s="57"/>
      <c r="N134" s="27">
        <v>0</v>
      </c>
      <c r="O134" s="28">
        <v>4</v>
      </c>
      <c r="P134" s="28">
        <v>0</v>
      </c>
      <c r="Q134" s="60">
        <v>0</v>
      </c>
      <c r="R134" s="45">
        <v>2</v>
      </c>
      <c r="S134" s="50">
        <v>15</v>
      </c>
      <c r="T134" s="50">
        <v>13</v>
      </c>
      <c r="U134" s="62">
        <v>693572</v>
      </c>
      <c r="V134" s="78">
        <v>1</v>
      </c>
      <c r="W134" s="80">
        <v>5</v>
      </c>
      <c r="X134" s="81">
        <v>20</v>
      </c>
      <c r="Y134" s="82">
        <v>1228231</v>
      </c>
      <c r="Z134">
        <f t="shared" si="12"/>
        <v>4</v>
      </c>
      <c r="AA134">
        <f t="shared" si="13"/>
        <v>29</v>
      </c>
      <c r="AB134" s="9">
        <v>13.793103448275861</v>
      </c>
      <c r="AC134" s="65">
        <f t="shared" si="14"/>
        <v>2157803</v>
      </c>
      <c r="AE134" s="88"/>
    </row>
    <row r="135" spans="1:31" ht="13.5">
      <c r="A135" s="67" t="s">
        <v>136</v>
      </c>
      <c r="B135" s="54">
        <v>1</v>
      </c>
      <c r="C135" s="54">
        <v>2</v>
      </c>
      <c r="D135" s="54">
        <v>50</v>
      </c>
      <c r="E135" s="73">
        <v>233763</v>
      </c>
      <c r="F135" s="31">
        <v>4</v>
      </c>
      <c r="G135" s="32">
        <v>19</v>
      </c>
      <c r="H135" s="32">
        <v>21</v>
      </c>
      <c r="I135" s="55">
        <v>1086000</v>
      </c>
      <c r="J135" s="29">
        <v>1</v>
      </c>
      <c r="K135" s="30">
        <v>6</v>
      </c>
      <c r="L135" s="38">
        <v>17</v>
      </c>
      <c r="M135" s="57">
        <v>1530000</v>
      </c>
      <c r="N135" s="27">
        <v>1</v>
      </c>
      <c r="O135" s="28">
        <v>6</v>
      </c>
      <c r="P135" s="28">
        <v>17</v>
      </c>
      <c r="Q135" s="60">
        <v>206657</v>
      </c>
      <c r="R135" s="45">
        <v>0</v>
      </c>
      <c r="S135" s="50">
        <v>5</v>
      </c>
      <c r="T135" s="50">
        <v>0</v>
      </c>
      <c r="U135" s="62">
        <v>0</v>
      </c>
      <c r="V135" s="78">
        <v>23</v>
      </c>
      <c r="W135" s="80">
        <v>74</v>
      </c>
      <c r="X135" s="81">
        <v>31</v>
      </c>
      <c r="Y135" s="82">
        <v>16929523</v>
      </c>
      <c r="Z135">
        <f t="shared" si="12"/>
        <v>30</v>
      </c>
      <c r="AA135">
        <f t="shared" si="13"/>
        <v>112</v>
      </c>
      <c r="AB135" s="9">
        <v>26.785714285714285</v>
      </c>
      <c r="AC135" s="65">
        <f t="shared" si="14"/>
        <v>19985943</v>
      </c>
      <c r="AE135" s="88"/>
    </row>
    <row r="136" spans="1:31" ht="13.5">
      <c r="A136" s="67" t="s">
        <v>137</v>
      </c>
      <c r="B136" s="7">
        <v>0</v>
      </c>
      <c r="C136" s="7">
        <v>0</v>
      </c>
      <c r="D136" s="7">
        <v>0</v>
      </c>
      <c r="E136" s="74">
        <v>0</v>
      </c>
      <c r="F136" s="31"/>
      <c r="G136" s="32"/>
      <c r="H136" s="32"/>
      <c r="I136" s="55">
        <v>0</v>
      </c>
      <c r="J136" s="29"/>
      <c r="K136" s="30"/>
      <c r="L136" s="38"/>
      <c r="M136" s="57"/>
      <c r="N136" s="27">
        <v>1</v>
      </c>
      <c r="O136" s="28">
        <v>1</v>
      </c>
      <c r="P136" s="28">
        <v>100</v>
      </c>
      <c r="Q136" s="60">
        <v>267484</v>
      </c>
      <c r="R136" s="45"/>
      <c r="S136" s="50"/>
      <c r="T136" s="50"/>
      <c r="U136" s="62"/>
      <c r="V136" s="78"/>
      <c r="W136" s="80"/>
      <c r="X136" s="81"/>
      <c r="Y136" s="82"/>
      <c r="Z136">
        <f t="shared" si="12"/>
        <v>1</v>
      </c>
      <c r="AA136">
        <f t="shared" si="13"/>
        <v>1</v>
      </c>
      <c r="AB136" s="9">
        <v>100</v>
      </c>
      <c r="AC136" s="65">
        <f t="shared" si="14"/>
        <v>267484</v>
      </c>
      <c r="AE136" s="88"/>
    </row>
    <row r="137" spans="1:31" ht="13.5">
      <c r="A137" s="67" t="s">
        <v>138</v>
      </c>
      <c r="B137" s="7">
        <v>1</v>
      </c>
      <c r="C137" s="7">
        <v>1</v>
      </c>
      <c r="D137" s="7">
        <v>100</v>
      </c>
      <c r="E137" s="74">
        <v>327633</v>
      </c>
      <c r="F137" s="31">
        <v>2</v>
      </c>
      <c r="G137" s="32">
        <v>12</v>
      </c>
      <c r="H137" s="32">
        <v>17</v>
      </c>
      <c r="I137" s="55">
        <v>434000</v>
      </c>
      <c r="J137" s="29">
        <v>2</v>
      </c>
      <c r="K137" s="30">
        <v>6</v>
      </c>
      <c r="L137" s="38">
        <v>33</v>
      </c>
      <c r="M137" s="57">
        <v>670000</v>
      </c>
      <c r="N137" s="27">
        <v>1</v>
      </c>
      <c r="O137" s="28">
        <v>5</v>
      </c>
      <c r="P137" s="28">
        <v>20</v>
      </c>
      <c r="Q137" s="60">
        <v>499514</v>
      </c>
      <c r="R137" s="45">
        <v>1</v>
      </c>
      <c r="S137" s="50">
        <v>1</v>
      </c>
      <c r="T137" s="50">
        <v>100</v>
      </c>
      <c r="U137" s="62">
        <v>254952</v>
      </c>
      <c r="V137" s="78">
        <v>9</v>
      </c>
      <c r="W137" s="80">
        <v>61</v>
      </c>
      <c r="X137" s="81">
        <v>15</v>
      </c>
      <c r="Y137" s="82">
        <v>3613891</v>
      </c>
      <c r="Z137">
        <f t="shared" si="12"/>
        <v>16</v>
      </c>
      <c r="AA137">
        <f t="shared" si="13"/>
        <v>86</v>
      </c>
      <c r="AB137" s="9">
        <v>18.6046511627907</v>
      </c>
      <c r="AC137" s="65">
        <f t="shared" si="14"/>
        <v>5799990</v>
      </c>
      <c r="AE137" s="88"/>
    </row>
    <row r="138" spans="1:31" ht="13.5">
      <c r="A138" s="67" t="s">
        <v>139</v>
      </c>
      <c r="B138" s="7">
        <v>0</v>
      </c>
      <c r="C138" s="7">
        <v>0</v>
      </c>
      <c r="D138" s="7">
        <v>0</v>
      </c>
      <c r="E138" s="74">
        <v>0</v>
      </c>
      <c r="F138" s="31">
        <v>4</v>
      </c>
      <c r="G138" s="32">
        <v>15</v>
      </c>
      <c r="H138" s="32">
        <v>27</v>
      </c>
      <c r="I138" s="55">
        <v>1874000</v>
      </c>
      <c r="J138" s="29">
        <v>7</v>
      </c>
      <c r="K138" s="30">
        <v>20</v>
      </c>
      <c r="L138" s="30">
        <v>35</v>
      </c>
      <c r="M138" s="57">
        <v>4460000</v>
      </c>
      <c r="N138" s="27">
        <v>3</v>
      </c>
      <c r="O138" s="28">
        <v>8</v>
      </c>
      <c r="P138" s="28">
        <v>38</v>
      </c>
      <c r="Q138" s="60">
        <v>791801</v>
      </c>
      <c r="R138" s="45">
        <v>2</v>
      </c>
      <c r="S138" s="50">
        <v>4</v>
      </c>
      <c r="T138" s="50">
        <v>50</v>
      </c>
      <c r="U138" s="62">
        <v>522409</v>
      </c>
      <c r="V138" s="78">
        <v>3</v>
      </c>
      <c r="W138" s="80">
        <v>13</v>
      </c>
      <c r="X138" s="81">
        <v>23</v>
      </c>
      <c r="Y138" s="82">
        <v>3951483</v>
      </c>
      <c r="Z138">
        <f t="shared" si="12"/>
        <v>19</v>
      </c>
      <c r="AA138">
        <f t="shared" si="13"/>
        <v>60</v>
      </c>
      <c r="AB138" s="9">
        <v>31.666666666666664</v>
      </c>
      <c r="AC138" s="65">
        <f t="shared" si="14"/>
        <v>11599693</v>
      </c>
      <c r="AE138" s="88"/>
    </row>
    <row r="139" spans="1:31" ht="13.5">
      <c r="A139" s="67" t="s">
        <v>140</v>
      </c>
      <c r="B139" s="54">
        <v>0</v>
      </c>
      <c r="C139" s="54">
        <v>1</v>
      </c>
      <c r="D139" s="54">
        <v>0</v>
      </c>
      <c r="E139" s="73">
        <v>0</v>
      </c>
      <c r="F139" s="31">
        <v>1</v>
      </c>
      <c r="G139" s="32">
        <v>2</v>
      </c>
      <c r="H139" s="32">
        <v>50</v>
      </c>
      <c r="I139" s="55">
        <v>343000</v>
      </c>
      <c r="J139" s="29">
        <v>1</v>
      </c>
      <c r="K139" s="30">
        <v>6</v>
      </c>
      <c r="L139" s="38">
        <v>17</v>
      </c>
      <c r="M139" s="57">
        <v>4370000</v>
      </c>
      <c r="N139" s="27">
        <v>0</v>
      </c>
      <c r="O139" s="28">
        <v>4</v>
      </c>
      <c r="P139" s="28">
        <v>0</v>
      </c>
      <c r="Q139" s="60">
        <v>0</v>
      </c>
      <c r="R139" s="45">
        <v>2</v>
      </c>
      <c r="S139" s="50">
        <v>13</v>
      </c>
      <c r="T139" s="50">
        <v>15</v>
      </c>
      <c r="U139" s="62">
        <v>524812</v>
      </c>
      <c r="V139" s="78">
        <v>6</v>
      </c>
      <c r="W139" s="80">
        <v>27</v>
      </c>
      <c r="X139" s="81">
        <v>22</v>
      </c>
      <c r="Y139" s="82">
        <v>4716297</v>
      </c>
      <c r="Z139">
        <f t="shared" si="12"/>
        <v>10</v>
      </c>
      <c r="AA139">
        <f t="shared" si="13"/>
        <v>53</v>
      </c>
      <c r="AB139" s="9">
        <v>18.867924528301888</v>
      </c>
      <c r="AC139" s="65">
        <f t="shared" si="14"/>
        <v>9954109</v>
      </c>
      <c r="AE139" s="88"/>
    </row>
    <row r="140" spans="1:31" ht="13.5">
      <c r="A140" s="67" t="s">
        <v>141</v>
      </c>
      <c r="B140" s="7"/>
      <c r="C140" s="7"/>
      <c r="D140" s="7"/>
      <c r="E140" s="74"/>
      <c r="F140" s="31"/>
      <c r="G140" s="32"/>
      <c r="H140" s="32"/>
      <c r="I140" s="55">
        <v>0</v>
      </c>
      <c r="J140" s="29"/>
      <c r="K140" s="30"/>
      <c r="L140" s="30"/>
      <c r="M140" s="57"/>
      <c r="N140" s="27"/>
      <c r="O140" s="28"/>
      <c r="P140" s="28"/>
      <c r="Q140" s="60"/>
      <c r="R140" s="45"/>
      <c r="S140" s="50"/>
      <c r="T140" s="50"/>
      <c r="U140" s="62"/>
      <c r="V140" s="78">
        <v>0</v>
      </c>
      <c r="W140" s="80">
        <v>1</v>
      </c>
      <c r="X140" s="81">
        <v>0</v>
      </c>
      <c r="Y140" s="82">
        <v>0</v>
      </c>
      <c r="Z140">
        <f t="shared" si="12"/>
        <v>0</v>
      </c>
      <c r="AA140">
        <f t="shared" si="13"/>
        <v>1</v>
      </c>
      <c r="AB140" s="9">
        <v>0</v>
      </c>
      <c r="AC140" s="65">
        <f t="shared" si="14"/>
        <v>0</v>
      </c>
      <c r="AE140" s="88"/>
    </row>
    <row r="141" spans="1:31" ht="13.5">
      <c r="A141" s="67" t="s">
        <v>142</v>
      </c>
      <c r="B141" s="7"/>
      <c r="C141" s="7"/>
      <c r="D141" s="7"/>
      <c r="E141" s="74"/>
      <c r="F141" s="31"/>
      <c r="G141" s="32"/>
      <c r="H141" s="32"/>
      <c r="I141" s="55">
        <v>0</v>
      </c>
      <c r="J141" s="29"/>
      <c r="K141" s="30"/>
      <c r="L141" s="30"/>
      <c r="M141" s="57"/>
      <c r="N141" s="27"/>
      <c r="O141" s="28"/>
      <c r="P141" s="28"/>
      <c r="Q141" s="60"/>
      <c r="R141" s="45"/>
      <c r="S141" s="50"/>
      <c r="T141" s="50"/>
      <c r="U141" s="62"/>
      <c r="V141" s="78">
        <v>0</v>
      </c>
      <c r="W141" s="80">
        <v>1</v>
      </c>
      <c r="X141" s="81">
        <v>0</v>
      </c>
      <c r="Y141" s="82">
        <v>0</v>
      </c>
      <c r="Z141">
        <f t="shared" si="12"/>
        <v>0</v>
      </c>
      <c r="AA141">
        <f t="shared" si="13"/>
        <v>1</v>
      </c>
      <c r="AB141" s="9">
        <v>0</v>
      </c>
      <c r="AC141" s="65">
        <f t="shared" si="14"/>
        <v>0</v>
      </c>
      <c r="AE141" s="88"/>
    </row>
    <row r="142" spans="1:31" ht="13.5">
      <c r="A142" s="67" t="s">
        <v>143</v>
      </c>
      <c r="B142" s="7"/>
      <c r="C142" s="7"/>
      <c r="D142" s="7"/>
      <c r="E142" s="74"/>
      <c r="F142" s="31"/>
      <c r="G142" s="32"/>
      <c r="H142" s="32"/>
      <c r="I142" s="55">
        <v>0</v>
      </c>
      <c r="J142" s="29">
        <v>0</v>
      </c>
      <c r="K142" s="30">
        <v>1</v>
      </c>
      <c r="L142" s="30">
        <v>0</v>
      </c>
      <c r="M142" s="57">
        <v>0</v>
      </c>
      <c r="N142" s="27"/>
      <c r="O142" s="28"/>
      <c r="P142" s="28"/>
      <c r="Q142" s="60"/>
      <c r="R142" s="45"/>
      <c r="S142" s="50"/>
      <c r="T142" s="50"/>
      <c r="U142" s="62"/>
      <c r="V142" s="78"/>
      <c r="W142" s="80"/>
      <c r="X142" s="81"/>
      <c r="Y142" s="82"/>
      <c r="Z142">
        <f t="shared" si="12"/>
        <v>0</v>
      </c>
      <c r="AA142">
        <f t="shared" si="13"/>
        <v>1</v>
      </c>
      <c r="AB142" s="9">
        <v>0</v>
      </c>
      <c r="AC142" s="65">
        <f t="shared" si="14"/>
        <v>0</v>
      </c>
      <c r="AE142" s="88"/>
    </row>
    <row r="143" spans="1:31" ht="13.5">
      <c r="A143" s="67" t="s">
        <v>144</v>
      </c>
      <c r="B143" s="7"/>
      <c r="C143" s="7"/>
      <c r="D143" s="7"/>
      <c r="E143" s="74"/>
      <c r="F143" s="31">
        <v>0</v>
      </c>
      <c r="G143" s="32">
        <v>2</v>
      </c>
      <c r="H143" s="32">
        <v>0</v>
      </c>
      <c r="I143" s="55">
        <v>0</v>
      </c>
      <c r="J143" s="29">
        <v>0</v>
      </c>
      <c r="K143" s="30">
        <v>1</v>
      </c>
      <c r="L143" s="30">
        <v>0</v>
      </c>
      <c r="M143" s="57">
        <v>0</v>
      </c>
      <c r="N143" s="27">
        <v>0</v>
      </c>
      <c r="O143" s="28">
        <v>1</v>
      </c>
      <c r="P143" s="28">
        <v>0</v>
      </c>
      <c r="Q143" s="60">
        <v>0</v>
      </c>
      <c r="R143" s="45">
        <v>1</v>
      </c>
      <c r="S143" s="50">
        <v>3</v>
      </c>
      <c r="T143" s="50">
        <v>33</v>
      </c>
      <c r="U143" s="62">
        <v>232144</v>
      </c>
      <c r="V143" s="78">
        <v>5</v>
      </c>
      <c r="W143" s="80">
        <v>11</v>
      </c>
      <c r="X143" s="81">
        <v>45</v>
      </c>
      <c r="Y143" s="82">
        <v>2677818</v>
      </c>
      <c r="Z143">
        <f t="shared" si="12"/>
        <v>6</v>
      </c>
      <c r="AA143">
        <f t="shared" si="13"/>
        <v>18</v>
      </c>
      <c r="AB143" s="9">
        <v>33.33333333333333</v>
      </c>
      <c r="AC143" s="65">
        <f t="shared" si="14"/>
        <v>2909962</v>
      </c>
      <c r="AE143" s="88"/>
    </row>
    <row r="144" spans="1:31" ht="13.5">
      <c r="A144" s="67" t="s">
        <v>145</v>
      </c>
      <c r="B144" s="7">
        <v>0</v>
      </c>
      <c r="C144" s="7">
        <v>2</v>
      </c>
      <c r="D144" s="7">
        <v>0</v>
      </c>
      <c r="E144" s="74">
        <v>0</v>
      </c>
      <c r="F144" s="31"/>
      <c r="G144" s="32"/>
      <c r="H144" s="32"/>
      <c r="I144" s="55">
        <v>0</v>
      </c>
      <c r="J144" s="29"/>
      <c r="K144" s="30"/>
      <c r="L144" s="30"/>
      <c r="M144" s="57"/>
      <c r="N144" s="27"/>
      <c r="O144" s="28"/>
      <c r="P144" s="28"/>
      <c r="Q144" s="60"/>
      <c r="R144" s="45"/>
      <c r="S144" s="50"/>
      <c r="T144" s="50"/>
      <c r="U144" s="62"/>
      <c r="V144" s="78"/>
      <c r="W144" s="80"/>
      <c r="X144" s="81"/>
      <c r="Y144" s="82"/>
      <c r="Z144">
        <f t="shared" si="12"/>
        <v>0</v>
      </c>
      <c r="AA144">
        <f t="shared" si="13"/>
        <v>2</v>
      </c>
      <c r="AB144" s="9">
        <v>0</v>
      </c>
      <c r="AC144" s="65">
        <f t="shared" si="14"/>
        <v>0</v>
      </c>
      <c r="AE144" s="88"/>
    </row>
    <row r="145" spans="1:31" ht="13.5">
      <c r="A145" s="67" t="s">
        <v>146</v>
      </c>
      <c r="B145" s="7">
        <v>0</v>
      </c>
      <c r="C145" s="7">
        <v>0</v>
      </c>
      <c r="D145" s="7">
        <v>0</v>
      </c>
      <c r="E145" s="74">
        <v>0</v>
      </c>
      <c r="F145" s="31"/>
      <c r="G145" s="32"/>
      <c r="H145" s="32"/>
      <c r="I145" s="55">
        <v>0</v>
      </c>
      <c r="J145" s="29"/>
      <c r="K145" s="30"/>
      <c r="L145" s="30"/>
      <c r="M145" s="57"/>
      <c r="N145" s="27"/>
      <c r="O145" s="28"/>
      <c r="P145" s="28"/>
      <c r="Q145" s="60"/>
      <c r="R145" s="45"/>
      <c r="S145" s="50"/>
      <c r="T145" s="50"/>
      <c r="U145" s="62"/>
      <c r="V145" s="78"/>
      <c r="W145" s="80"/>
      <c r="X145" s="81"/>
      <c r="Y145" s="82"/>
      <c r="Z145">
        <f t="shared" si="12"/>
        <v>0</v>
      </c>
      <c r="AA145">
        <f t="shared" si="13"/>
        <v>0</v>
      </c>
      <c r="AB145" s="9">
        <v>0</v>
      </c>
      <c r="AC145" s="65">
        <f t="shared" si="14"/>
        <v>0</v>
      </c>
      <c r="AE145" s="88"/>
    </row>
    <row r="146" spans="1:31" ht="13.5">
      <c r="A146" s="67" t="s">
        <v>147</v>
      </c>
      <c r="B146" s="7">
        <v>3</v>
      </c>
      <c r="C146" s="7">
        <v>9</v>
      </c>
      <c r="D146" s="7">
        <v>33</v>
      </c>
      <c r="E146" s="74">
        <v>945716</v>
      </c>
      <c r="F146" s="31">
        <v>16</v>
      </c>
      <c r="G146" s="32">
        <v>56</v>
      </c>
      <c r="H146" s="32">
        <v>29</v>
      </c>
      <c r="I146" s="55">
        <v>6520000</v>
      </c>
      <c r="J146" s="29">
        <v>46</v>
      </c>
      <c r="K146" s="30">
        <v>192</v>
      </c>
      <c r="L146" s="38">
        <v>24</v>
      </c>
      <c r="M146" s="57">
        <v>38770000</v>
      </c>
      <c r="N146" s="27">
        <v>4</v>
      </c>
      <c r="O146" s="28">
        <v>13</v>
      </c>
      <c r="P146" s="28">
        <v>31</v>
      </c>
      <c r="Q146" s="60">
        <v>2907976</v>
      </c>
      <c r="R146" s="45">
        <v>11</v>
      </c>
      <c r="S146" s="50">
        <v>31</v>
      </c>
      <c r="T146" s="50">
        <v>35</v>
      </c>
      <c r="U146" s="62">
        <v>4274767</v>
      </c>
      <c r="V146" s="78">
        <v>76</v>
      </c>
      <c r="W146" s="80">
        <v>177</v>
      </c>
      <c r="X146" s="81">
        <v>43</v>
      </c>
      <c r="Y146" s="82">
        <v>81894518</v>
      </c>
      <c r="Z146">
        <f t="shared" si="12"/>
        <v>156</v>
      </c>
      <c r="AA146">
        <f t="shared" si="13"/>
        <v>478</v>
      </c>
      <c r="AB146" s="9">
        <v>32.63598326359833</v>
      </c>
      <c r="AC146" s="65">
        <f t="shared" si="14"/>
        <v>135312977</v>
      </c>
      <c r="AE146" s="88"/>
    </row>
    <row r="147" spans="1:31" ht="13.5">
      <c r="A147" s="67" t="s">
        <v>148</v>
      </c>
      <c r="B147" s="7"/>
      <c r="C147" s="7"/>
      <c r="D147" s="7"/>
      <c r="E147" s="74"/>
      <c r="F147" s="31"/>
      <c r="G147" s="32"/>
      <c r="H147" s="32"/>
      <c r="I147" s="55">
        <v>0</v>
      </c>
      <c r="J147" s="29"/>
      <c r="K147" s="30"/>
      <c r="L147" s="30"/>
      <c r="M147" s="57"/>
      <c r="N147" s="27"/>
      <c r="O147" s="28"/>
      <c r="P147" s="28"/>
      <c r="Q147" s="60"/>
      <c r="R147" s="45">
        <v>1</v>
      </c>
      <c r="S147" s="50">
        <v>1</v>
      </c>
      <c r="T147" s="50">
        <v>100</v>
      </c>
      <c r="U147" s="62">
        <v>15244</v>
      </c>
      <c r="V147" s="78">
        <v>1</v>
      </c>
      <c r="W147" s="80">
        <v>1</v>
      </c>
      <c r="X147" s="81">
        <v>100</v>
      </c>
      <c r="Y147" s="82">
        <v>116054</v>
      </c>
      <c r="Z147">
        <f t="shared" si="12"/>
        <v>2</v>
      </c>
      <c r="AA147">
        <f t="shared" si="13"/>
        <v>2</v>
      </c>
      <c r="AB147" s="9">
        <v>100</v>
      </c>
      <c r="AC147" s="65">
        <f t="shared" si="14"/>
        <v>131298</v>
      </c>
      <c r="AE147" s="88"/>
    </row>
    <row r="148" spans="1:31" ht="13.5">
      <c r="A148" s="67" t="s">
        <v>149</v>
      </c>
      <c r="B148" s="7"/>
      <c r="C148" s="7"/>
      <c r="D148" s="7"/>
      <c r="E148" s="74"/>
      <c r="F148" s="31"/>
      <c r="G148" s="32"/>
      <c r="H148" s="32"/>
      <c r="I148" s="55">
        <v>0</v>
      </c>
      <c r="J148" s="29"/>
      <c r="K148" s="30"/>
      <c r="L148" s="30"/>
      <c r="M148" s="57"/>
      <c r="N148" s="27"/>
      <c r="O148" s="28"/>
      <c r="P148" s="28"/>
      <c r="Q148" s="60"/>
      <c r="R148" s="45"/>
      <c r="S148" s="50"/>
      <c r="T148" s="50"/>
      <c r="U148" s="62"/>
      <c r="V148" s="78"/>
      <c r="W148" s="80"/>
      <c r="X148" s="81"/>
      <c r="Y148" s="82"/>
      <c r="Z148">
        <f t="shared" si="12"/>
        <v>0</v>
      </c>
      <c r="AA148">
        <f t="shared" si="13"/>
        <v>0</v>
      </c>
      <c r="AB148" s="9">
        <v>0</v>
      </c>
      <c r="AC148" s="65">
        <f t="shared" si="14"/>
        <v>0</v>
      </c>
      <c r="AE148" s="88"/>
    </row>
    <row r="149" spans="1:31" ht="13.5">
      <c r="A149" s="67" t="s">
        <v>162</v>
      </c>
      <c r="B149" s="7"/>
      <c r="C149" s="7"/>
      <c r="D149" s="7"/>
      <c r="E149" s="74"/>
      <c r="F149" s="31"/>
      <c r="G149" s="32"/>
      <c r="H149" s="32"/>
      <c r="I149" s="55">
        <v>0</v>
      </c>
      <c r="J149" s="29"/>
      <c r="K149" s="30"/>
      <c r="L149" s="30"/>
      <c r="M149" s="57"/>
      <c r="N149" s="27"/>
      <c r="O149" s="28"/>
      <c r="P149" s="28"/>
      <c r="Q149" s="60"/>
      <c r="R149" s="45">
        <v>0</v>
      </c>
      <c r="S149" s="50">
        <v>1</v>
      </c>
      <c r="T149" s="50">
        <v>0</v>
      </c>
      <c r="U149" s="62">
        <v>0</v>
      </c>
      <c r="V149" s="78"/>
      <c r="W149" s="80"/>
      <c r="X149" s="81"/>
      <c r="Y149" s="82"/>
      <c r="Z149">
        <f t="shared" si="12"/>
        <v>0</v>
      </c>
      <c r="AA149">
        <f t="shared" si="13"/>
        <v>1</v>
      </c>
      <c r="AB149" s="9">
        <v>0</v>
      </c>
      <c r="AC149" s="65">
        <f t="shared" si="14"/>
        <v>0</v>
      </c>
      <c r="AE149" s="88"/>
    </row>
    <row r="150" spans="1:31" ht="13.5">
      <c r="A150" s="67" t="s">
        <v>150</v>
      </c>
      <c r="B150" s="7">
        <v>4</v>
      </c>
      <c r="C150" s="7">
        <v>6</v>
      </c>
      <c r="D150" s="7">
        <v>66</v>
      </c>
      <c r="E150" s="74">
        <v>1869285</v>
      </c>
      <c r="F150" s="31">
        <v>11</v>
      </c>
      <c r="G150" s="32">
        <v>43</v>
      </c>
      <c r="H150" s="32">
        <v>26</v>
      </c>
      <c r="I150" s="55">
        <v>7833000</v>
      </c>
      <c r="J150" s="29">
        <v>3</v>
      </c>
      <c r="K150" s="30">
        <v>15</v>
      </c>
      <c r="L150" s="30">
        <v>20</v>
      </c>
      <c r="M150" s="57">
        <v>3120000</v>
      </c>
      <c r="N150" s="27">
        <v>2</v>
      </c>
      <c r="O150" s="28">
        <v>5</v>
      </c>
      <c r="P150" s="28">
        <v>40</v>
      </c>
      <c r="Q150" s="60">
        <v>515419</v>
      </c>
      <c r="R150" s="45">
        <v>2</v>
      </c>
      <c r="S150" s="50">
        <v>8</v>
      </c>
      <c r="T150" s="50">
        <v>25</v>
      </c>
      <c r="U150" s="62">
        <v>732525</v>
      </c>
      <c r="V150" s="78">
        <v>41</v>
      </c>
      <c r="W150" s="80">
        <v>109</v>
      </c>
      <c r="X150" s="81">
        <v>38</v>
      </c>
      <c r="Y150" s="82">
        <v>31295359</v>
      </c>
      <c r="Z150">
        <f t="shared" si="12"/>
        <v>63</v>
      </c>
      <c r="AA150">
        <f t="shared" si="13"/>
        <v>186</v>
      </c>
      <c r="AB150" s="9">
        <v>33.87096774193548</v>
      </c>
      <c r="AC150" s="65">
        <f t="shared" si="14"/>
        <v>45365588</v>
      </c>
      <c r="AE150" s="88"/>
    </row>
    <row r="151" spans="1:31" ht="13.5">
      <c r="A151" s="67" t="s">
        <v>151</v>
      </c>
      <c r="B151" s="7"/>
      <c r="C151" s="7"/>
      <c r="D151" s="7"/>
      <c r="E151" s="74"/>
      <c r="F151" s="31">
        <v>4</v>
      </c>
      <c r="G151" s="32">
        <v>4</v>
      </c>
      <c r="H151" s="32">
        <v>100</v>
      </c>
      <c r="I151" s="55">
        <v>1164000</v>
      </c>
      <c r="J151" s="29">
        <v>1</v>
      </c>
      <c r="K151" s="30">
        <v>1</v>
      </c>
      <c r="L151" s="30">
        <v>1</v>
      </c>
      <c r="M151" s="57">
        <v>320000</v>
      </c>
      <c r="N151" s="27"/>
      <c r="O151" s="28"/>
      <c r="P151" s="28"/>
      <c r="Q151" s="60"/>
      <c r="R151" s="45"/>
      <c r="S151" s="50"/>
      <c r="T151" s="50"/>
      <c r="U151" s="62"/>
      <c r="V151" s="78"/>
      <c r="W151" s="80"/>
      <c r="X151" s="81"/>
      <c r="Y151" s="82"/>
      <c r="Z151">
        <f t="shared" si="12"/>
        <v>5</v>
      </c>
      <c r="AA151">
        <f t="shared" si="13"/>
        <v>5</v>
      </c>
      <c r="AB151" s="9">
        <v>100</v>
      </c>
      <c r="AC151" s="65">
        <f t="shared" si="14"/>
        <v>1484000</v>
      </c>
      <c r="AE151" s="88"/>
    </row>
    <row r="152" spans="1:31" s="6" customFormat="1" ht="13.5">
      <c r="A152" s="70" t="s">
        <v>152</v>
      </c>
      <c r="B152" s="7">
        <v>1</v>
      </c>
      <c r="C152" s="7">
        <v>3</v>
      </c>
      <c r="D152" s="7">
        <v>33</v>
      </c>
      <c r="E152" s="74">
        <v>321969</v>
      </c>
      <c r="F152" s="31">
        <v>0</v>
      </c>
      <c r="G152" s="32">
        <v>1</v>
      </c>
      <c r="H152" s="32">
        <v>0</v>
      </c>
      <c r="I152" s="55">
        <v>0</v>
      </c>
      <c r="J152" s="29"/>
      <c r="K152" s="30"/>
      <c r="L152" s="30"/>
      <c r="M152" s="57"/>
      <c r="N152" s="27"/>
      <c r="O152" s="28"/>
      <c r="P152" s="28"/>
      <c r="Q152" s="60"/>
      <c r="R152" s="45"/>
      <c r="S152" s="50"/>
      <c r="T152" s="50"/>
      <c r="U152" s="62"/>
      <c r="V152" s="78">
        <v>1</v>
      </c>
      <c r="W152" s="80">
        <v>12</v>
      </c>
      <c r="X152" s="81">
        <v>8</v>
      </c>
      <c r="Y152" s="82">
        <v>49730</v>
      </c>
      <c r="Z152">
        <f t="shared" si="12"/>
        <v>2</v>
      </c>
      <c r="AA152">
        <f t="shared" si="13"/>
        <v>16</v>
      </c>
      <c r="AB152" s="9">
        <v>12.5</v>
      </c>
      <c r="AC152" s="65">
        <f t="shared" si="14"/>
        <v>371699</v>
      </c>
      <c r="AD152"/>
      <c r="AE152" s="88"/>
    </row>
    <row r="153" spans="1:31" ht="13.5">
      <c r="A153" s="67" t="s">
        <v>153</v>
      </c>
      <c r="B153" s="7">
        <v>0</v>
      </c>
      <c r="C153" s="7">
        <v>0</v>
      </c>
      <c r="D153" s="7">
        <v>0</v>
      </c>
      <c r="E153" s="74">
        <v>0</v>
      </c>
      <c r="F153" s="31"/>
      <c r="G153" s="32"/>
      <c r="H153" s="32"/>
      <c r="I153" s="55">
        <v>0</v>
      </c>
      <c r="J153" s="29"/>
      <c r="K153" s="30"/>
      <c r="L153" s="30"/>
      <c r="M153" s="57"/>
      <c r="N153" s="27"/>
      <c r="O153" s="28"/>
      <c r="P153" s="28"/>
      <c r="Q153" s="60"/>
      <c r="R153" s="45"/>
      <c r="S153" s="50"/>
      <c r="T153" s="50"/>
      <c r="U153" s="62"/>
      <c r="V153" s="78"/>
      <c r="W153" s="80"/>
      <c r="X153" s="81"/>
      <c r="Y153" s="82"/>
      <c r="Z153">
        <f t="shared" si="12"/>
        <v>0</v>
      </c>
      <c r="AA153">
        <f t="shared" si="13"/>
        <v>0</v>
      </c>
      <c r="AB153" s="9">
        <v>0</v>
      </c>
      <c r="AC153" s="65">
        <f t="shared" si="14"/>
        <v>0</v>
      </c>
      <c r="AD153" s="6"/>
      <c r="AE153" s="88"/>
    </row>
    <row r="154" spans="1:31" ht="13.5">
      <c r="A154" s="67" t="s">
        <v>154</v>
      </c>
      <c r="B154" s="7"/>
      <c r="C154" s="7"/>
      <c r="D154" s="7"/>
      <c r="E154" s="74"/>
      <c r="F154" s="31"/>
      <c r="G154" s="32"/>
      <c r="H154" s="32"/>
      <c r="I154" s="55">
        <v>0</v>
      </c>
      <c r="J154" s="29"/>
      <c r="K154" s="30"/>
      <c r="L154" s="30"/>
      <c r="M154" s="57"/>
      <c r="N154" s="27">
        <v>0</v>
      </c>
      <c r="O154" s="28">
        <v>1</v>
      </c>
      <c r="P154" s="28">
        <v>0</v>
      </c>
      <c r="Q154" s="60">
        <v>0</v>
      </c>
      <c r="R154" s="45">
        <v>0</v>
      </c>
      <c r="S154" s="50">
        <v>1</v>
      </c>
      <c r="T154" s="50">
        <v>0</v>
      </c>
      <c r="U154" s="62">
        <v>0</v>
      </c>
      <c r="V154" s="78">
        <v>1</v>
      </c>
      <c r="W154" s="80">
        <v>3</v>
      </c>
      <c r="X154" s="81">
        <v>33</v>
      </c>
      <c r="Y154" s="82">
        <v>99872</v>
      </c>
      <c r="Z154">
        <f t="shared" si="12"/>
        <v>1</v>
      </c>
      <c r="AA154">
        <f t="shared" si="13"/>
        <v>5</v>
      </c>
      <c r="AB154" s="9">
        <v>20</v>
      </c>
      <c r="AC154" s="65">
        <f t="shared" si="14"/>
        <v>99872</v>
      </c>
      <c r="AE154" s="88"/>
    </row>
    <row r="155" spans="1:31" ht="13.5">
      <c r="A155" s="67" t="s">
        <v>155</v>
      </c>
      <c r="B155" s="7">
        <v>1</v>
      </c>
      <c r="C155" s="7">
        <v>3</v>
      </c>
      <c r="D155" s="7">
        <v>33</v>
      </c>
      <c r="E155" s="74">
        <v>424031</v>
      </c>
      <c r="F155" s="31">
        <v>0</v>
      </c>
      <c r="G155" s="32">
        <v>5</v>
      </c>
      <c r="H155" s="32">
        <v>0</v>
      </c>
      <c r="I155" s="55">
        <v>0</v>
      </c>
      <c r="J155" s="29">
        <v>0</v>
      </c>
      <c r="K155" s="30">
        <v>1</v>
      </c>
      <c r="L155" s="30">
        <v>0</v>
      </c>
      <c r="M155" s="57">
        <v>0</v>
      </c>
      <c r="N155" s="27">
        <v>0</v>
      </c>
      <c r="O155" s="28">
        <v>2</v>
      </c>
      <c r="P155" s="28">
        <v>0</v>
      </c>
      <c r="Q155" s="60">
        <v>0</v>
      </c>
      <c r="R155" s="45"/>
      <c r="S155" s="50"/>
      <c r="T155" s="50"/>
      <c r="U155" s="62"/>
      <c r="V155" s="78">
        <v>0</v>
      </c>
      <c r="W155" s="80">
        <v>1</v>
      </c>
      <c r="X155" s="81">
        <v>0</v>
      </c>
      <c r="Y155" s="82">
        <v>0</v>
      </c>
      <c r="Z155">
        <f t="shared" si="12"/>
        <v>1</v>
      </c>
      <c r="AA155">
        <f t="shared" si="13"/>
        <v>12</v>
      </c>
      <c r="AB155" s="9">
        <v>8.333333333333332</v>
      </c>
      <c r="AC155" s="65">
        <f t="shared" si="14"/>
        <v>424031</v>
      </c>
      <c r="AE155" s="88"/>
    </row>
    <row r="156" spans="1:31" ht="13.5">
      <c r="A156" s="67" t="s">
        <v>156</v>
      </c>
      <c r="B156" s="7">
        <v>1</v>
      </c>
      <c r="C156" s="7">
        <v>4</v>
      </c>
      <c r="D156" s="7">
        <v>25</v>
      </c>
      <c r="E156" s="74">
        <v>605586</v>
      </c>
      <c r="F156" s="31"/>
      <c r="G156" s="32"/>
      <c r="H156" s="32"/>
      <c r="I156" s="55">
        <v>0</v>
      </c>
      <c r="J156" s="29">
        <v>0</v>
      </c>
      <c r="K156" s="30">
        <v>1</v>
      </c>
      <c r="L156" s="30">
        <v>0</v>
      </c>
      <c r="M156" s="57">
        <v>0</v>
      </c>
      <c r="N156" s="27">
        <v>0</v>
      </c>
      <c r="O156" s="28">
        <v>1</v>
      </c>
      <c r="P156" s="28">
        <v>0</v>
      </c>
      <c r="Q156" s="60">
        <v>0</v>
      </c>
      <c r="R156" s="45"/>
      <c r="S156" s="50"/>
      <c r="T156" s="50"/>
      <c r="U156" s="62"/>
      <c r="V156" s="78"/>
      <c r="W156" s="80"/>
      <c r="X156" s="81"/>
      <c r="Y156" s="82"/>
      <c r="Z156">
        <f t="shared" si="12"/>
        <v>1</v>
      </c>
      <c r="AA156">
        <f t="shared" si="13"/>
        <v>6</v>
      </c>
      <c r="AB156" s="9">
        <v>16.666666666666664</v>
      </c>
      <c r="AC156" s="65">
        <f t="shared" si="14"/>
        <v>605586</v>
      </c>
      <c r="AE156" s="88"/>
    </row>
    <row r="157" spans="1:31" ht="13.5">
      <c r="A157" s="67" t="s">
        <v>157</v>
      </c>
      <c r="B157" s="7">
        <v>0</v>
      </c>
      <c r="C157" s="7">
        <v>0</v>
      </c>
      <c r="D157" s="7">
        <v>0</v>
      </c>
      <c r="E157" s="74">
        <v>0</v>
      </c>
      <c r="F157" s="31">
        <v>1</v>
      </c>
      <c r="G157" s="32">
        <v>1</v>
      </c>
      <c r="H157" s="32">
        <v>1000</v>
      </c>
      <c r="I157" s="55">
        <v>329000</v>
      </c>
      <c r="J157" s="29"/>
      <c r="K157" s="30"/>
      <c r="L157" s="30"/>
      <c r="M157" s="57"/>
      <c r="N157" s="27"/>
      <c r="O157" s="28"/>
      <c r="P157" s="28"/>
      <c r="Q157" s="60"/>
      <c r="R157" s="45"/>
      <c r="S157" s="50"/>
      <c r="T157" s="50"/>
      <c r="U157" s="62"/>
      <c r="V157" s="78"/>
      <c r="W157" s="80"/>
      <c r="X157" s="81"/>
      <c r="Y157" s="82"/>
      <c r="Z157">
        <f t="shared" si="12"/>
        <v>1</v>
      </c>
      <c r="AA157">
        <f t="shared" si="13"/>
        <v>1</v>
      </c>
      <c r="AB157" s="9">
        <v>100</v>
      </c>
      <c r="AC157" s="65">
        <f t="shared" si="14"/>
        <v>329000</v>
      </c>
      <c r="AE157" s="88"/>
    </row>
    <row r="158" spans="1:31" ht="15" thickBot="1">
      <c r="A158" s="72" t="s">
        <v>158</v>
      </c>
      <c r="B158" s="7">
        <v>0</v>
      </c>
      <c r="C158" s="7">
        <v>2</v>
      </c>
      <c r="D158" s="7">
        <v>0</v>
      </c>
      <c r="E158" s="74">
        <v>0</v>
      </c>
      <c r="F158" s="31">
        <v>8</v>
      </c>
      <c r="G158" s="32">
        <v>16</v>
      </c>
      <c r="H158" s="32">
        <v>50</v>
      </c>
      <c r="I158" s="55">
        <v>3048000</v>
      </c>
      <c r="J158" s="29">
        <v>3</v>
      </c>
      <c r="K158" s="30">
        <v>10</v>
      </c>
      <c r="L158" s="30">
        <v>30</v>
      </c>
      <c r="M158" s="57">
        <v>3480000</v>
      </c>
      <c r="N158" s="27">
        <v>2</v>
      </c>
      <c r="O158" s="28">
        <v>8</v>
      </c>
      <c r="P158" s="28">
        <v>25</v>
      </c>
      <c r="Q158" s="60">
        <v>655729</v>
      </c>
      <c r="R158" s="45">
        <v>12</v>
      </c>
      <c r="S158" s="50">
        <v>29</v>
      </c>
      <c r="T158" s="50">
        <v>41</v>
      </c>
      <c r="U158" s="62">
        <v>1875227</v>
      </c>
      <c r="V158" s="78">
        <v>15</v>
      </c>
      <c r="W158" s="80">
        <v>41</v>
      </c>
      <c r="X158" s="81">
        <v>37</v>
      </c>
      <c r="Y158" s="82">
        <v>9138981</v>
      </c>
      <c r="Z158">
        <f t="shared" si="12"/>
        <v>40</v>
      </c>
      <c r="AA158">
        <f t="shared" si="13"/>
        <v>106</v>
      </c>
      <c r="AB158" s="9">
        <v>37.735849056603776</v>
      </c>
      <c r="AC158" s="65">
        <f t="shared" si="14"/>
        <v>18197937</v>
      </c>
      <c r="AE158" s="88"/>
    </row>
    <row r="159" spans="1:29" ht="15.75" thickBot="1" thickTop="1">
      <c r="A159" s="8" t="s">
        <v>166</v>
      </c>
      <c r="B159" s="22">
        <f>SUM(B6:B158)</f>
        <v>56</v>
      </c>
      <c r="C159" s="22">
        <f>SUM(C3:C158)</f>
        <v>187</v>
      </c>
      <c r="D159" s="23">
        <f>(B159/C159)*100</f>
        <v>29.946524064171122</v>
      </c>
      <c r="E159" s="59">
        <f>SUM(E3:E158)</f>
        <v>24824006</v>
      </c>
      <c r="F159" s="33">
        <f>SUM(F3:F158)</f>
        <v>412</v>
      </c>
      <c r="G159" s="33">
        <f>SUM(G3:G158)</f>
        <v>1456</v>
      </c>
      <c r="H159" s="34">
        <f>(F159/G159)*100</f>
        <v>28.296703296703296</v>
      </c>
      <c r="I159" s="56">
        <f>SUM(I3:I158)</f>
        <v>175109000</v>
      </c>
      <c r="J159" s="39">
        <f>SUM(J3:J158)</f>
        <v>419</v>
      </c>
      <c r="K159" s="39">
        <f>SUM(K3:K158)</f>
        <v>1723</v>
      </c>
      <c r="L159" s="40">
        <f>(J159/K159)*100</f>
        <v>24.31804991294254</v>
      </c>
      <c r="M159" s="58">
        <f>SUM(M3:M158)</f>
        <v>372030000</v>
      </c>
      <c r="N159" s="44">
        <f>SUM(N3:N158)</f>
        <v>82</v>
      </c>
      <c r="O159" s="20">
        <f>SUM(O3:O158)</f>
        <v>310</v>
      </c>
      <c r="P159" s="21">
        <f>(N159/O159)*100</f>
        <v>26.451612903225808</v>
      </c>
      <c r="Q159" s="61">
        <f>SUM(Q3:Q158)</f>
        <v>28391977</v>
      </c>
      <c r="R159" s="51">
        <f>SUM(R3:R158)</f>
        <v>462</v>
      </c>
      <c r="S159" s="52">
        <f>SUM(S3:S158)</f>
        <v>1376</v>
      </c>
      <c r="T159" s="53">
        <f>(R159/S159)*100</f>
        <v>33.575581395348834</v>
      </c>
      <c r="U159" s="63">
        <f>SUM(U3:U158)</f>
        <v>123917395</v>
      </c>
      <c r="V159" s="84">
        <f>SUM(V3:V158)</f>
        <v>995</v>
      </c>
      <c r="W159" s="85">
        <f>SUM(W3:W158)</f>
        <v>2929</v>
      </c>
      <c r="X159" s="86">
        <f>(V159/W159)*100</f>
        <v>33.97063844315466</v>
      </c>
      <c r="Y159" s="87">
        <f>SUM(Y3:Y158)</f>
        <v>733921721</v>
      </c>
      <c r="Z159" s="13">
        <f t="shared" si="12"/>
        <v>2426</v>
      </c>
      <c r="AA159" s="14">
        <f t="shared" si="13"/>
        <v>7981</v>
      </c>
      <c r="AB159" s="15">
        <v>30.397193334168648</v>
      </c>
      <c r="AC159" s="66">
        <f t="shared" si="14"/>
        <v>1458194099</v>
      </c>
    </row>
    <row r="160" ht="15" thickTop="1"/>
    <row r="161" spans="1:13" ht="13.5">
      <c r="A161" s="16" t="s">
        <v>168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ht="13.5">
      <c r="A162" s="16"/>
    </row>
  </sheetData>
  <sheetProtection/>
  <mergeCells count="7">
    <mergeCell ref="Z1:AC1"/>
    <mergeCell ref="V1:Y1"/>
    <mergeCell ref="B1:E1"/>
    <mergeCell ref="F1:I1"/>
    <mergeCell ref="J1:M1"/>
    <mergeCell ref="N1:Q1"/>
    <mergeCell ref="R1:U1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M46" sqref="M46"/>
    </sheetView>
  </sheetViews>
  <sheetFormatPr defaultColWidth="8.8515625" defaultRowHeight="15"/>
  <cols>
    <col min="1" max="1" width="41.00390625" style="3" customWidth="1"/>
    <col min="2" max="2" width="13.7109375" style="3" customWidth="1"/>
    <col min="3" max="3" width="8.8515625" style="3" customWidth="1"/>
    <col min="4" max="4" width="9.8515625" style="3" customWidth="1"/>
    <col min="5" max="5" width="12.8515625" style="3" customWidth="1"/>
    <col min="6" max="16384" width="8.8515625" style="3" customWidth="1"/>
  </cols>
  <sheetData>
    <row r="1" ht="15">
      <c r="A1" s="2"/>
    </row>
    <row r="2" spans="1:5" ht="15">
      <c r="A2" s="104"/>
      <c r="B2" s="105"/>
      <c r="C2" s="105"/>
      <c r="D2" s="105"/>
      <c r="E2" s="105"/>
    </row>
    <row r="3" spans="1:5" ht="15">
      <c r="A3" s="105"/>
      <c r="B3" s="104"/>
      <c r="C3" s="104"/>
      <c r="D3" s="104"/>
      <c r="E3" s="106"/>
    </row>
    <row r="4" spans="1:5" ht="15">
      <c r="A4" s="105"/>
      <c r="B4" s="104"/>
      <c r="C4" s="104"/>
      <c r="D4" s="104"/>
      <c r="E4" s="106"/>
    </row>
    <row r="5" spans="1:5" ht="15">
      <c r="A5" s="105"/>
      <c r="B5" s="104"/>
      <c r="C5" s="104"/>
      <c r="D5" s="104"/>
      <c r="E5" s="106"/>
    </row>
    <row r="6" spans="1:5" ht="15">
      <c r="A6" s="105"/>
      <c r="B6" s="104"/>
      <c r="C6" s="104"/>
      <c r="D6" s="104"/>
      <c r="E6" s="106"/>
    </row>
    <row r="7" spans="1:5" ht="15">
      <c r="A7" s="105"/>
      <c r="B7" s="104"/>
      <c r="C7" s="104"/>
      <c r="D7" s="104"/>
      <c r="E7" s="106"/>
    </row>
    <row r="8" spans="1:5" ht="15">
      <c r="A8" s="105"/>
      <c r="B8" s="104"/>
      <c r="C8" s="104"/>
      <c r="D8" s="104"/>
      <c r="E8" s="106"/>
    </row>
    <row r="9" spans="1:5" ht="15">
      <c r="A9" s="105"/>
      <c r="B9" s="104"/>
      <c r="C9" s="104"/>
      <c r="D9" s="104"/>
      <c r="E9" s="106"/>
    </row>
    <row r="10" spans="1:5" ht="15">
      <c r="A10" s="105"/>
      <c r="B10" s="104"/>
      <c r="C10" s="104"/>
      <c r="D10" s="104"/>
      <c r="E10" s="106"/>
    </row>
    <row r="11" spans="1:5" ht="15">
      <c r="A11" s="105"/>
      <c r="B11" s="104"/>
      <c r="C11" s="104"/>
      <c r="D11" s="104"/>
      <c r="E11" s="106"/>
    </row>
    <row r="12" spans="1:5" ht="15">
      <c r="A12" s="105"/>
      <c r="B12" s="104"/>
      <c r="C12" s="104"/>
      <c r="D12" s="104"/>
      <c r="E12" s="106"/>
    </row>
    <row r="13" spans="1:5" ht="15">
      <c r="A13" s="105"/>
      <c r="B13" s="104"/>
      <c r="C13" s="104"/>
      <c r="D13" s="104"/>
      <c r="E13" s="106"/>
    </row>
    <row r="14" spans="1:5" ht="15">
      <c r="A14" s="105"/>
      <c r="B14" s="104"/>
      <c r="C14" s="104"/>
      <c r="D14" s="104"/>
      <c r="E14" s="106"/>
    </row>
    <row r="15" spans="1:5" ht="15">
      <c r="A15" s="105"/>
      <c r="B15" s="104"/>
      <c r="C15" s="104"/>
      <c r="D15" s="104"/>
      <c r="E15" s="106"/>
    </row>
    <row r="16" spans="1:5" ht="15">
      <c r="A16" s="105"/>
      <c r="B16" s="104"/>
      <c r="C16" s="104"/>
      <c r="D16" s="104"/>
      <c r="E16" s="106"/>
    </row>
    <row r="17" spans="1:5" ht="15">
      <c r="A17" s="105"/>
      <c r="B17" s="104"/>
      <c r="C17" s="104"/>
      <c r="D17" s="104"/>
      <c r="E17" s="106"/>
    </row>
    <row r="18" spans="1:5" ht="15">
      <c r="A18" s="105"/>
      <c r="B18" s="104"/>
      <c r="C18" s="104"/>
      <c r="D18" s="104"/>
      <c r="E18" s="106"/>
    </row>
    <row r="19" spans="1:5" ht="15">
      <c r="A19" s="105"/>
      <c r="B19" s="104"/>
      <c r="C19" s="104"/>
      <c r="D19" s="104"/>
      <c r="E19" s="106"/>
    </row>
    <row r="20" spans="1:5" ht="15">
      <c r="A20" s="105"/>
      <c r="B20" s="104"/>
      <c r="C20" s="104"/>
      <c r="D20" s="104"/>
      <c r="E20" s="106"/>
    </row>
    <row r="21" spans="1:5" ht="15">
      <c r="A21" s="105"/>
      <c r="B21" s="104"/>
      <c r="C21" s="104"/>
      <c r="D21" s="104"/>
      <c r="E21" s="106"/>
    </row>
    <row r="22" spans="1:5" ht="15">
      <c r="A22" s="105"/>
      <c r="B22" s="104"/>
      <c r="C22" s="104"/>
      <c r="D22" s="104"/>
      <c r="E22" s="106"/>
    </row>
    <row r="23" spans="1:5" ht="15">
      <c r="A23" s="105"/>
      <c r="B23" s="104"/>
      <c r="C23" s="104"/>
      <c r="D23" s="104"/>
      <c r="E23" s="106"/>
    </row>
    <row r="24" spans="1:5" ht="15">
      <c r="A24" s="105"/>
      <c r="B24" s="104"/>
      <c r="C24" s="104"/>
      <c r="D24" s="104"/>
      <c r="E24" s="106"/>
    </row>
    <row r="25" spans="1:5" ht="15">
      <c r="A25" s="105"/>
      <c r="B25" s="104"/>
      <c r="C25" s="104"/>
      <c r="D25" s="104"/>
      <c r="E25" s="106"/>
    </row>
    <row r="26" spans="1:5" ht="15">
      <c r="A26" s="105"/>
      <c r="B26" s="104"/>
      <c r="C26" s="104"/>
      <c r="D26" s="104"/>
      <c r="E26" s="106"/>
    </row>
    <row r="27" spans="1:5" ht="15">
      <c r="A27" s="105"/>
      <c r="B27" s="104"/>
      <c r="C27" s="104"/>
      <c r="D27" s="104"/>
      <c r="E27" s="106"/>
    </row>
    <row r="28" spans="1:5" ht="15">
      <c r="A28" s="105"/>
      <c r="B28" s="104"/>
      <c r="C28" s="104"/>
      <c r="D28" s="104"/>
      <c r="E28" s="106"/>
    </row>
    <row r="29" spans="1:5" ht="15">
      <c r="A29" s="105"/>
      <c r="B29" s="104"/>
      <c r="C29" s="104"/>
      <c r="D29" s="104"/>
      <c r="E29" s="106"/>
    </row>
    <row r="30" spans="1:5" ht="15">
      <c r="A30" s="105"/>
      <c r="B30" s="104"/>
      <c r="C30" s="104"/>
      <c r="D30" s="104"/>
      <c r="E30" s="106"/>
    </row>
    <row r="31" spans="1:5" ht="15">
      <c r="A31" s="105"/>
      <c r="B31" s="104"/>
      <c r="C31" s="104"/>
      <c r="D31" s="104"/>
      <c r="E31" s="106"/>
    </row>
    <row r="32" spans="1:5" ht="15">
      <c r="A32" s="105"/>
      <c r="B32" s="104"/>
      <c r="C32" s="104"/>
      <c r="D32" s="104"/>
      <c r="E32" s="106"/>
    </row>
    <row r="33" spans="1:5" ht="15">
      <c r="A33" s="105"/>
      <c r="B33" s="104"/>
      <c r="C33" s="104"/>
      <c r="D33" s="104"/>
      <c r="E33" s="106"/>
    </row>
    <row r="34" spans="1:5" ht="15">
      <c r="A34" s="105"/>
      <c r="B34" s="104"/>
      <c r="C34" s="104"/>
      <c r="D34" s="104"/>
      <c r="E34" s="106"/>
    </row>
    <row r="35" spans="1:5" ht="15">
      <c r="A35" s="105"/>
      <c r="B35" s="104"/>
      <c r="C35" s="104"/>
      <c r="D35" s="104"/>
      <c r="E35" s="106"/>
    </row>
    <row r="36" spans="1:5" ht="15">
      <c r="A36" s="105"/>
      <c r="B36" s="104"/>
      <c r="C36" s="104"/>
      <c r="D36" s="104"/>
      <c r="E36" s="106"/>
    </row>
    <row r="37" spans="1:5" ht="15">
      <c r="A37" s="105"/>
      <c r="B37" s="104"/>
      <c r="C37" s="104"/>
      <c r="D37" s="104"/>
      <c r="E37" s="106"/>
    </row>
    <row r="38" spans="1:5" ht="15">
      <c r="A38" s="105"/>
      <c r="B38" s="104"/>
      <c r="C38" s="104"/>
      <c r="D38" s="104"/>
      <c r="E38" s="106"/>
    </row>
    <row r="39" spans="1:5" ht="15">
      <c r="A39" s="105"/>
      <c r="B39" s="104"/>
      <c r="C39" s="104"/>
      <c r="D39" s="104"/>
      <c r="E39" s="106"/>
    </row>
    <row r="40" spans="1:5" ht="15">
      <c r="A40" s="105"/>
      <c r="B40" s="104"/>
      <c r="C40" s="104"/>
      <c r="D40" s="104"/>
      <c r="E40" s="106"/>
    </row>
    <row r="41" spans="1:5" ht="15">
      <c r="A41" s="105"/>
      <c r="B41" s="104"/>
      <c r="C41" s="104"/>
      <c r="D41" s="104"/>
      <c r="E41" s="106"/>
    </row>
    <row r="42" spans="1:5" ht="15">
      <c r="A42" s="105"/>
      <c r="B42" s="104"/>
      <c r="C42" s="104"/>
      <c r="D42" s="104"/>
      <c r="E42" s="106"/>
    </row>
    <row r="43" spans="1:5" ht="15">
      <c r="A43" s="105"/>
      <c r="B43" s="104"/>
      <c r="C43" s="104"/>
      <c r="D43" s="104"/>
      <c r="E43" s="106"/>
    </row>
    <row r="44" spans="1:5" ht="15">
      <c r="A44" s="105"/>
      <c r="B44" s="104"/>
      <c r="C44" s="104"/>
      <c r="D44" s="104"/>
      <c r="E44" s="106"/>
    </row>
    <row r="45" spans="1:5" ht="15">
      <c r="A45" s="105"/>
      <c r="B45" s="104"/>
      <c r="C45" s="104"/>
      <c r="D45" s="104"/>
      <c r="E45" s="106"/>
    </row>
    <row r="46" spans="1:5" ht="15">
      <c r="A46" s="105"/>
      <c r="B46" s="104"/>
      <c r="C46" s="104"/>
      <c r="D46" s="104"/>
      <c r="E46" s="106"/>
    </row>
    <row r="47" spans="1:5" ht="15">
      <c r="A47" s="105"/>
      <c r="B47" s="104"/>
      <c r="C47" s="104"/>
      <c r="D47" s="104"/>
      <c r="E47" s="106"/>
    </row>
    <row r="48" spans="1:5" ht="15">
      <c r="A48" s="105"/>
      <c r="B48" s="104"/>
      <c r="C48" s="104"/>
      <c r="D48" s="104"/>
      <c r="E48" s="106"/>
    </row>
    <row r="49" spans="1:5" ht="15">
      <c r="A49" s="105"/>
      <c r="B49" s="104"/>
      <c r="C49" s="104"/>
      <c r="D49" s="104"/>
      <c r="E49" s="106"/>
    </row>
    <row r="50" spans="1:5" ht="15">
      <c r="A50" s="105"/>
      <c r="B50" s="104"/>
      <c r="C50" s="104"/>
      <c r="D50" s="104"/>
      <c r="E50" s="106"/>
    </row>
    <row r="51" spans="1:5" ht="15">
      <c r="A51" s="105"/>
      <c r="B51" s="104"/>
      <c r="C51" s="104"/>
      <c r="D51" s="104"/>
      <c r="E51" s="106"/>
    </row>
    <row r="52" spans="1:5" ht="15">
      <c r="A52" s="105"/>
      <c r="B52" s="104"/>
      <c r="C52" s="104"/>
      <c r="D52" s="104"/>
      <c r="E52" s="106"/>
    </row>
    <row r="53" spans="1:5" ht="15">
      <c r="A53" s="105"/>
      <c r="B53" s="104"/>
      <c r="C53" s="104"/>
      <c r="D53" s="104"/>
      <c r="E53" s="106"/>
    </row>
    <row r="54" spans="1:5" ht="15">
      <c r="A54" s="105"/>
      <c r="B54" s="104"/>
      <c r="C54" s="104"/>
      <c r="D54" s="104"/>
      <c r="E54" s="106"/>
    </row>
    <row r="55" spans="1:5" ht="15">
      <c r="A55" s="105"/>
      <c r="B55" s="104"/>
      <c r="C55" s="104"/>
      <c r="D55" s="104"/>
      <c r="E55" s="106"/>
    </row>
    <row r="56" spans="1:5" ht="15">
      <c r="A56" s="105"/>
      <c r="B56" s="104"/>
      <c r="C56" s="104"/>
      <c r="D56" s="104"/>
      <c r="E56" s="106"/>
    </row>
    <row r="57" spans="1:5" ht="15">
      <c r="A57" s="105"/>
      <c r="B57" s="104"/>
      <c r="C57" s="104"/>
      <c r="D57" s="104"/>
      <c r="E57" s="106"/>
    </row>
    <row r="58" spans="1:5" ht="15">
      <c r="A58" s="105"/>
      <c r="B58" s="104"/>
      <c r="C58" s="104"/>
      <c r="D58" s="104"/>
      <c r="E58" s="106"/>
    </row>
    <row r="59" spans="1:5" ht="15">
      <c r="A59" s="105"/>
      <c r="B59" s="104"/>
      <c r="C59" s="104"/>
      <c r="D59" s="104"/>
      <c r="E59" s="106"/>
    </row>
    <row r="60" spans="1:5" ht="15">
      <c r="A60" s="105"/>
      <c r="B60" s="104"/>
      <c r="C60" s="104"/>
      <c r="D60" s="104"/>
      <c r="E60" s="106"/>
    </row>
    <row r="61" spans="1:5" ht="15">
      <c r="A61" s="105"/>
      <c r="B61" s="104"/>
      <c r="C61" s="104"/>
      <c r="D61" s="104"/>
      <c r="E61" s="106"/>
    </row>
    <row r="62" spans="1:5" ht="15">
      <c r="A62" s="105"/>
      <c r="B62" s="104"/>
      <c r="C62" s="104"/>
      <c r="D62" s="104"/>
      <c r="E62" s="106"/>
    </row>
    <row r="63" spans="1:5" ht="15">
      <c r="A63" s="105"/>
      <c r="B63" s="104"/>
      <c r="C63" s="104"/>
      <c r="D63" s="104"/>
      <c r="E63" s="106"/>
    </row>
    <row r="64" spans="1:5" ht="15">
      <c r="A64" s="105"/>
      <c r="B64" s="104"/>
      <c r="C64" s="104"/>
      <c r="D64" s="104"/>
      <c r="E64" s="106"/>
    </row>
    <row r="65" spans="1:5" ht="15">
      <c r="A65" s="105"/>
      <c r="B65" s="104"/>
      <c r="C65" s="104"/>
      <c r="D65" s="104"/>
      <c r="E65" s="106"/>
    </row>
    <row r="66" spans="1:5" ht="15">
      <c r="A66" s="105"/>
      <c r="B66" s="104"/>
      <c r="C66" s="104"/>
      <c r="D66" s="104"/>
      <c r="E66" s="106"/>
    </row>
    <row r="67" spans="1:5" ht="15">
      <c r="A67" s="105"/>
      <c r="B67" s="104"/>
      <c r="C67" s="104"/>
      <c r="D67" s="104"/>
      <c r="E67" s="106"/>
    </row>
    <row r="68" spans="1:5" ht="15">
      <c r="A68" s="105"/>
      <c r="B68" s="104"/>
      <c r="C68" s="104"/>
      <c r="D68" s="104"/>
      <c r="E68" s="106"/>
    </row>
    <row r="69" spans="1:5" ht="15">
      <c r="A69" s="105"/>
      <c r="B69" s="104"/>
      <c r="C69" s="104"/>
      <c r="D69" s="104"/>
      <c r="E69" s="106"/>
    </row>
    <row r="70" spans="1:5" ht="15">
      <c r="A70" s="105"/>
      <c r="B70" s="104"/>
      <c r="C70" s="104"/>
      <c r="D70" s="104"/>
      <c r="E70" s="106"/>
    </row>
    <row r="71" spans="1:5" ht="15">
      <c r="A71" s="105"/>
      <c r="B71" s="104"/>
      <c r="C71" s="104"/>
      <c r="D71" s="104"/>
      <c r="E71" s="106"/>
    </row>
    <row r="72" spans="1:5" ht="15">
      <c r="A72" s="105"/>
      <c r="B72" s="104"/>
      <c r="C72" s="104"/>
      <c r="D72" s="104"/>
      <c r="E72" s="106"/>
    </row>
    <row r="73" spans="1:5" ht="15">
      <c r="A73" s="105"/>
      <c r="B73" s="104"/>
      <c r="C73" s="104"/>
      <c r="D73" s="104"/>
      <c r="E73" s="106"/>
    </row>
    <row r="74" spans="1:5" ht="15">
      <c r="A74" s="105"/>
      <c r="B74" s="104"/>
      <c r="C74" s="104"/>
      <c r="D74" s="104"/>
      <c r="E74" s="106"/>
    </row>
    <row r="75" spans="1:5" ht="15">
      <c r="A75" s="105"/>
      <c r="B75" s="104"/>
      <c r="C75" s="104"/>
      <c r="D75" s="104"/>
      <c r="E75" s="106"/>
    </row>
    <row r="76" spans="1:5" ht="15">
      <c r="A76" s="105"/>
      <c r="B76" s="104"/>
      <c r="C76" s="104"/>
      <c r="D76" s="104"/>
      <c r="E76" s="106"/>
    </row>
    <row r="77" spans="1:5" ht="15">
      <c r="A77" s="105"/>
      <c r="B77" s="104"/>
      <c r="C77" s="104"/>
      <c r="D77" s="104"/>
      <c r="E77" s="106"/>
    </row>
    <row r="78" spans="1:5" ht="15">
      <c r="A78" s="105"/>
      <c r="B78" s="104"/>
      <c r="C78" s="104"/>
      <c r="D78" s="104"/>
      <c r="E78" s="106"/>
    </row>
    <row r="79" spans="1:5" ht="15">
      <c r="A79" s="105"/>
      <c r="B79" s="104"/>
      <c r="C79" s="104"/>
      <c r="D79" s="104"/>
      <c r="E79" s="106"/>
    </row>
    <row r="80" spans="1:5" ht="15">
      <c r="A80" s="105"/>
      <c r="B80" s="104"/>
      <c r="C80" s="104"/>
      <c r="D80" s="104"/>
      <c r="E80" s="106"/>
    </row>
    <row r="81" spans="1:5" ht="15">
      <c r="A81" s="105"/>
      <c r="B81" s="104"/>
      <c r="C81" s="104"/>
      <c r="D81" s="104"/>
      <c r="E81" s="106"/>
    </row>
    <row r="82" spans="1:5" ht="15">
      <c r="A82" s="105"/>
      <c r="B82" s="104"/>
      <c r="C82" s="104"/>
      <c r="D82" s="104"/>
      <c r="E82" s="106"/>
    </row>
    <row r="83" spans="1:5" ht="15">
      <c r="A83" s="105"/>
      <c r="B83" s="104"/>
      <c r="C83" s="104"/>
      <c r="D83" s="104"/>
      <c r="E83" s="106"/>
    </row>
    <row r="84" spans="1:5" ht="15">
      <c r="A84" s="105"/>
      <c r="B84" s="104"/>
      <c r="C84" s="104"/>
      <c r="D84" s="104"/>
      <c r="E84" s="106"/>
    </row>
    <row r="85" spans="1:5" ht="15">
      <c r="A85" s="105"/>
      <c r="B85" s="104"/>
      <c r="C85" s="104"/>
      <c r="D85" s="104"/>
      <c r="E85" s="106"/>
    </row>
    <row r="86" spans="1:5" ht="15">
      <c r="A86" s="105"/>
      <c r="B86" s="104"/>
      <c r="C86" s="104"/>
      <c r="D86" s="104"/>
      <c r="E86" s="106"/>
    </row>
    <row r="87" spans="1:5" ht="15">
      <c r="A87" s="105"/>
      <c r="B87" s="104"/>
      <c r="C87" s="104"/>
      <c r="D87" s="104"/>
      <c r="E87" s="106"/>
    </row>
    <row r="88" spans="1:5" ht="15">
      <c r="A88" s="105"/>
      <c r="B88" s="104"/>
      <c r="C88" s="104"/>
      <c r="D88" s="104"/>
      <c r="E88" s="106"/>
    </row>
    <row r="89" spans="1:5" ht="15">
      <c r="A89" s="105"/>
      <c r="B89" s="104"/>
      <c r="C89" s="104"/>
      <c r="D89" s="104"/>
      <c r="E89" s="106"/>
    </row>
    <row r="90" spans="1:5" ht="15">
      <c r="A90" s="105"/>
      <c r="B90" s="104"/>
      <c r="C90" s="104"/>
      <c r="D90" s="104"/>
      <c r="E90" s="106"/>
    </row>
    <row r="91" spans="1:5" ht="15">
      <c r="A91" s="105"/>
      <c r="B91" s="104"/>
      <c r="C91" s="104"/>
      <c r="D91" s="104"/>
      <c r="E91" s="106"/>
    </row>
    <row r="92" spans="1:5" ht="15">
      <c r="A92" s="105"/>
      <c r="B92" s="104"/>
      <c r="C92" s="104"/>
      <c r="D92" s="104"/>
      <c r="E92" s="106"/>
    </row>
    <row r="93" spans="1:5" ht="15">
      <c r="A93" s="105"/>
      <c r="B93" s="104"/>
      <c r="C93" s="104"/>
      <c r="D93" s="104"/>
      <c r="E93" s="106"/>
    </row>
    <row r="94" spans="1:5" ht="15">
      <c r="A94" s="105"/>
      <c r="B94" s="104"/>
      <c r="C94" s="104"/>
      <c r="D94" s="104"/>
      <c r="E94" s="106"/>
    </row>
    <row r="95" spans="1:5" ht="15">
      <c r="A95" s="105"/>
      <c r="B95" s="104"/>
      <c r="C95" s="104"/>
      <c r="D95" s="104"/>
      <c r="E95" s="106"/>
    </row>
    <row r="96" spans="1:5" ht="15">
      <c r="A96" s="105"/>
      <c r="B96" s="104"/>
      <c r="C96" s="104"/>
      <c r="D96" s="104"/>
      <c r="E96" s="106"/>
    </row>
    <row r="97" spans="1:5" ht="15">
      <c r="A97" s="105"/>
      <c r="B97" s="104"/>
      <c r="C97" s="104"/>
      <c r="D97" s="104"/>
      <c r="E97" s="106"/>
    </row>
    <row r="98" spans="1:5" ht="15">
      <c r="A98" s="105"/>
      <c r="B98" s="104"/>
      <c r="C98" s="104"/>
      <c r="D98" s="104"/>
      <c r="E98" s="106"/>
    </row>
    <row r="99" spans="1:5" ht="15">
      <c r="A99" s="105"/>
      <c r="B99" s="104"/>
      <c r="C99" s="104"/>
      <c r="D99" s="104"/>
      <c r="E99" s="106"/>
    </row>
    <row r="100" spans="1:5" ht="15">
      <c r="A100" s="105"/>
      <c r="B100" s="104"/>
      <c r="C100" s="104"/>
      <c r="D100" s="104"/>
      <c r="E100" s="106"/>
    </row>
    <row r="101" spans="1:5" ht="15">
      <c r="A101" s="105"/>
      <c r="B101" s="104"/>
      <c r="C101" s="104"/>
      <c r="D101" s="104"/>
      <c r="E101" s="106"/>
    </row>
    <row r="102" spans="1:5" ht="15">
      <c r="A102" s="105"/>
      <c r="B102" s="104"/>
      <c r="C102" s="104"/>
      <c r="D102" s="104"/>
      <c r="E102" s="106"/>
    </row>
    <row r="103" spans="1:5" ht="15">
      <c r="A103" s="105"/>
      <c r="B103" s="104"/>
      <c r="C103" s="104"/>
      <c r="D103" s="104"/>
      <c r="E103" s="106"/>
    </row>
    <row r="104" spans="1:5" ht="15">
      <c r="A104" s="105"/>
      <c r="B104" s="104"/>
      <c r="C104" s="104"/>
      <c r="D104" s="104"/>
      <c r="E104" s="106"/>
    </row>
    <row r="105" spans="1:5" ht="15">
      <c r="A105" s="105"/>
      <c r="B105" s="104"/>
      <c r="C105" s="104"/>
      <c r="D105" s="104"/>
      <c r="E105" s="106"/>
    </row>
    <row r="106" spans="1:5" ht="15">
      <c r="A106" s="104"/>
      <c r="B106" s="104"/>
      <c r="C106" s="104"/>
      <c r="D106" s="104"/>
      <c r="E106" s="106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workbookViewId="0" topLeftCell="A2">
      <selection activeCell="J31" sqref="J31"/>
    </sheetView>
  </sheetViews>
  <sheetFormatPr defaultColWidth="8.8515625" defaultRowHeight="15"/>
  <cols>
    <col min="1" max="1" width="24.28125" style="3" bestFit="1" customWidth="1"/>
    <col min="2" max="2" width="14.00390625" style="3" customWidth="1"/>
    <col min="3" max="3" width="10.7109375" style="3" customWidth="1"/>
    <col min="4" max="4" width="13.8515625" style="3" customWidth="1"/>
    <col min="5" max="5" width="16.00390625" style="3" customWidth="1"/>
    <col min="6" max="16384" width="8.8515625" style="3" customWidth="1"/>
  </cols>
  <sheetData>
    <row r="1" spans="1:5" ht="15">
      <c r="A1" s="100"/>
      <c r="B1" s="100"/>
      <c r="C1" s="100"/>
      <c r="D1" s="100"/>
      <c r="E1" s="100"/>
    </row>
    <row r="2" spans="1:5" ht="15">
      <c r="A2" s="101"/>
      <c r="B2" s="101"/>
      <c r="C2" s="101"/>
      <c r="D2" s="102"/>
      <c r="E2" s="103"/>
    </row>
    <row r="3" spans="1:5" ht="15">
      <c r="A3" s="101"/>
      <c r="B3" s="101"/>
      <c r="C3" s="101"/>
      <c r="D3" s="102"/>
      <c r="E3" s="101"/>
    </row>
    <row r="4" spans="1:5" ht="15">
      <c r="A4" s="101"/>
      <c r="B4" s="101"/>
      <c r="C4" s="101"/>
      <c r="D4" s="102"/>
      <c r="E4" s="103"/>
    </row>
    <row r="5" spans="1:5" ht="15">
      <c r="A5" s="101"/>
      <c r="B5" s="101"/>
      <c r="C5" s="101"/>
      <c r="D5" s="102"/>
      <c r="E5" s="103"/>
    </row>
    <row r="6" spans="1:5" ht="15">
      <c r="A6" s="101"/>
      <c r="B6" s="101"/>
      <c r="C6" s="101"/>
      <c r="D6" s="102"/>
      <c r="E6" s="103"/>
    </row>
    <row r="7" spans="1:5" ht="15">
      <c r="A7" s="101"/>
      <c r="B7" s="101"/>
      <c r="C7" s="101"/>
      <c r="D7" s="102"/>
      <c r="E7" s="103"/>
    </row>
    <row r="8" spans="1:5" ht="15">
      <c r="A8" s="101"/>
      <c r="B8" s="101"/>
      <c r="C8" s="101"/>
      <c r="D8" s="102"/>
      <c r="E8" s="101"/>
    </row>
    <row r="9" spans="1:5" ht="15">
      <c r="A9" s="101"/>
      <c r="B9" s="101"/>
      <c r="C9" s="101"/>
      <c r="D9" s="102"/>
      <c r="E9" s="101"/>
    </row>
    <row r="10" spans="1:5" ht="15">
      <c r="A10" s="101"/>
      <c r="B10" s="101"/>
      <c r="C10" s="101"/>
      <c r="D10" s="102"/>
      <c r="E10" s="103"/>
    </row>
    <row r="11" spans="1:5" ht="15">
      <c r="A11" s="101"/>
      <c r="B11" s="101"/>
      <c r="C11" s="101"/>
      <c r="D11" s="102"/>
      <c r="E11" s="101"/>
    </row>
    <row r="12" spans="1:5" ht="15">
      <c r="A12" s="101"/>
      <c r="B12" s="101"/>
      <c r="C12" s="101"/>
      <c r="D12" s="102"/>
      <c r="E12" s="101"/>
    </row>
    <row r="13" spans="1:5" ht="15">
      <c r="A13" s="101"/>
      <c r="B13" s="101"/>
      <c r="C13" s="101"/>
      <c r="D13" s="102"/>
      <c r="E13" s="101"/>
    </row>
    <row r="14" spans="1:5" ht="15">
      <c r="A14" s="101"/>
      <c r="B14" s="101"/>
      <c r="C14" s="101"/>
      <c r="D14" s="102"/>
      <c r="E14" s="101"/>
    </row>
    <row r="15" spans="1:5" ht="15">
      <c r="A15" s="101"/>
      <c r="B15" s="101"/>
      <c r="C15" s="101"/>
      <c r="D15" s="102"/>
      <c r="E15" s="103"/>
    </row>
    <row r="16" spans="1:5" ht="15">
      <c r="A16" s="101"/>
      <c r="B16" s="101"/>
      <c r="C16" s="101"/>
      <c r="D16" s="102"/>
      <c r="E16" s="103"/>
    </row>
    <row r="17" spans="1:5" ht="15">
      <c r="A17" s="101"/>
      <c r="B17" s="101"/>
      <c r="C17" s="101"/>
      <c r="D17" s="102"/>
      <c r="E17" s="103"/>
    </row>
    <row r="18" spans="1:5" ht="15">
      <c r="A18" s="101"/>
      <c r="B18" s="101"/>
      <c r="C18" s="101"/>
      <c r="D18" s="102"/>
      <c r="E18" s="103"/>
    </row>
    <row r="19" spans="1:5" ht="15">
      <c r="A19" s="101"/>
      <c r="B19" s="101"/>
      <c r="C19" s="101"/>
      <c r="D19" s="102"/>
      <c r="E19" s="103"/>
    </row>
    <row r="20" spans="1:5" ht="15">
      <c r="A20" s="101"/>
      <c r="B20" s="101"/>
      <c r="C20" s="101"/>
      <c r="D20" s="102"/>
      <c r="E20" s="101"/>
    </row>
    <row r="21" spans="1:5" ht="15">
      <c r="A21" s="101"/>
      <c r="B21" s="101"/>
      <c r="C21" s="101"/>
      <c r="D21" s="102"/>
      <c r="E21" s="103"/>
    </row>
    <row r="22" spans="1:5" ht="15">
      <c r="A22" s="101"/>
      <c r="B22" s="101"/>
      <c r="C22" s="101"/>
      <c r="D22" s="102"/>
      <c r="E22" s="101"/>
    </row>
    <row r="23" spans="1:5" ht="15">
      <c r="A23" s="101"/>
      <c r="B23" s="101"/>
      <c r="C23" s="101"/>
      <c r="D23" s="102"/>
      <c r="E23" s="103"/>
    </row>
    <row r="24" spans="1:5" ht="15">
      <c r="A24" s="101"/>
      <c r="B24" s="101"/>
      <c r="C24" s="101"/>
      <c r="D24" s="102"/>
      <c r="E24" s="103"/>
    </row>
    <row r="25" spans="1:5" ht="15">
      <c r="A25" s="101"/>
      <c r="B25" s="101"/>
      <c r="C25" s="101"/>
      <c r="D25" s="102"/>
      <c r="E25" s="103"/>
    </row>
    <row r="26" spans="1:5" ht="15">
      <c r="A26" s="101"/>
      <c r="B26" s="101"/>
      <c r="C26" s="101"/>
      <c r="D26" s="102"/>
      <c r="E26" s="103"/>
    </row>
    <row r="27" spans="1:5" ht="15">
      <c r="A27" s="101"/>
      <c r="B27" s="101"/>
      <c r="C27" s="101"/>
      <c r="D27" s="102"/>
      <c r="E27" s="103"/>
    </row>
    <row r="28" spans="1:5" ht="15">
      <c r="A28" s="101"/>
      <c r="B28" s="101"/>
      <c r="C28" s="101"/>
      <c r="D28" s="102"/>
      <c r="E28" s="101"/>
    </row>
    <row r="29" spans="1:5" ht="15">
      <c r="A29" s="101"/>
      <c r="B29" s="101"/>
      <c r="C29" s="101"/>
      <c r="D29" s="102"/>
      <c r="E29" s="103"/>
    </row>
    <row r="30" spans="1:5" ht="15">
      <c r="A30" s="101"/>
      <c r="B30" s="101"/>
      <c r="C30" s="101"/>
      <c r="D30" s="102"/>
      <c r="E30" s="103"/>
    </row>
    <row r="31" spans="1:5" ht="15">
      <c r="A31" s="101"/>
      <c r="B31" s="101"/>
      <c r="C31" s="101"/>
      <c r="D31" s="102"/>
      <c r="E31" s="103"/>
    </row>
    <row r="32" spans="1:5" ht="15">
      <c r="A32" s="101"/>
      <c r="B32" s="101"/>
      <c r="C32" s="101"/>
      <c r="D32" s="102"/>
      <c r="E32" s="103"/>
    </row>
    <row r="33" spans="1:5" ht="15">
      <c r="A33" s="101"/>
      <c r="B33" s="101"/>
      <c r="C33" s="101"/>
      <c r="D33" s="102"/>
      <c r="E33" s="101"/>
    </row>
    <row r="34" spans="1:5" ht="15">
      <c r="A34" s="101"/>
      <c r="B34" s="101"/>
      <c r="C34" s="101"/>
      <c r="D34" s="102"/>
      <c r="E34" s="103"/>
    </row>
    <row r="35" spans="1:5" ht="15">
      <c r="A35" s="101"/>
      <c r="B35" s="101"/>
      <c r="C35" s="101"/>
      <c r="D35" s="102"/>
      <c r="E35" s="103"/>
    </row>
    <row r="36" spans="1:5" ht="15">
      <c r="A36" s="101"/>
      <c r="B36" s="101"/>
      <c r="C36" s="101"/>
      <c r="D36" s="102"/>
      <c r="E36" s="101"/>
    </row>
    <row r="37" spans="1:5" ht="15">
      <c r="A37" s="101"/>
      <c r="B37" s="101"/>
      <c r="C37" s="101"/>
      <c r="D37" s="102"/>
      <c r="E37" s="103"/>
    </row>
    <row r="38" spans="1:5" ht="15">
      <c r="A38" s="101"/>
      <c r="B38" s="101"/>
      <c r="C38" s="101"/>
      <c r="D38" s="102"/>
      <c r="E38" s="101"/>
    </row>
    <row r="39" spans="1:5" ht="15">
      <c r="A39" s="101"/>
      <c r="B39" s="101"/>
      <c r="C39" s="101"/>
      <c r="D39" s="102"/>
      <c r="E39" s="103"/>
    </row>
    <row r="40" spans="1:5" ht="15">
      <c r="A40" s="101"/>
      <c r="B40" s="101"/>
      <c r="C40" s="101"/>
      <c r="D40" s="102"/>
      <c r="E40" s="101"/>
    </row>
    <row r="41" spans="1:5" ht="15">
      <c r="A41" s="101"/>
      <c r="B41" s="101"/>
      <c r="C41" s="101"/>
      <c r="D41" s="102"/>
      <c r="E41" s="103"/>
    </row>
    <row r="42" spans="1:5" ht="15">
      <c r="A42" s="101"/>
      <c r="B42" s="101"/>
      <c r="C42" s="101"/>
      <c r="D42" s="102"/>
      <c r="E42" s="103"/>
    </row>
    <row r="43" spans="1:5" ht="15">
      <c r="A43" s="101"/>
      <c r="B43" s="101"/>
      <c r="C43" s="101"/>
      <c r="D43" s="102"/>
      <c r="E43" s="103"/>
    </row>
    <row r="44" spans="1:5" ht="15">
      <c r="A44" s="101"/>
      <c r="B44" s="101"/>
      <c r="C44" s="101"/>
      <c r="D44" s="102"/>
      <c r="E44" s="103"/>
    </row>
    <row r="45" spans="1:5" ht="15">
      <c r="A45" s="101"/>
      <c r="B45" s="101"/>
      <c r="C45" s="101"/>
      <c r="D45" s="102"/>
      <c r="E45" s="103"/>
    </row>
    <row r="46" spans="1:5" ht="15">
      <c r="A46" s="101"/>
      <c r="B46" s="101"/>
      <c r="C46" s="101"/>
      <c r="D46" s="102"/>
      <c r="E46" s="103"/>
    </row>
    <row r="47" spans="1:5" ht="15">
      <c r="A47" s="101"/>
      <c r="B47" s="101"/>
      <c r="C47" s="101"/>
      <c r="D47" s="102"/>
      <c r="E47" s="103"/>
    </row>
    <row r="48" spans="1:5" ht="15">
      <c r="A48" s="101"/>
      <c r="B48" s="101"/>
      <c r="C48" s="101"/>
      <c r="D48" s="102"/>
      <c r="E48" s="103"/>
    </row>
    <row r="49" spans="1:5" ht="15">
      <c r="A49" s="101"/>
      <c r="B49" s="101"/>
      <c r="C49" s="101"/>
      <c r="D49" s="102"/>
      <c r="E49" s="101"/>
    </row>
    <row r="50" spans="1:5" ht="15">
      <c r="A50" s="101"/>
      <c r="B50" s="101"/>
      <c r="C50" s="101"/>
      <c r="D50" s="102"/>
      <c r="E50" s="103"/>
    </row>
    <row r="51" spans="1:5" ht="15">
      <c r="A51" s="101"/>
      <c r="B51" s="101"/>
      <c r="C51" s="101"/>
      <c r="D51" s="102"/>
      <c r="E51" s="103"/>
    </row>
    <row r="52" spans="1:5" ht="15">
      <c r="A52" s="101"/>
      <c r="B52" s="101"/>
      <c r="C52" s="101"/>
      <c r="D52" s="102"/>
      <c r="E52" s="103"/>
    </row>
    <row r="53" spans="1:5" ht="15">
      <c r="A53" s="101"/>
      <c r="B53" s="101"/>
      <c r="C53" s="101"/>
      <c r="D53" s="102"/>
      <c r="E53" s="103"/>
    </row>
    <row r="54" spans="1:5" ht="15">
      <c r="A54" s="101"/>
      <c r="B54" s="101"/>
      <c r="C54" s="101"/>
      <c r="D54" s="102"/>
      <c r="E54" s="103"/>
    </row>
    <row r="55" spans="1:5" ht="15">
      <c r="A55" s="101"/>
      <c r="B55" s="101"/>
      <c r="C55" s="101"/>
      <c r="D55" s="102"/>
      <c r="E55" s="101"/>
    </row>
    <row r="56" spans="1:5" ht="15">
      <c r="A56" s="101"/>
      <c r="B56" s="101"/>
      <c r="C56" s="101"/>
      <c r="D56" s="102"/>
      <c r="E56" s="103"/>
    </row>
    <row r="57" spans="1:5" ht="15">
      <c r="A57" s="101"/>
      <c r="B57" s="101"/>
      <c r="C57" s="101"/>
      <c r="D57" s="102"/>
      <c r="E57" s="103"/>
    </row>
    <row r="58" spans="1:5" ht="15">
      <c r="A58" s="101"/>
      <c r="B58" s="101"/>
      <c r="C58" s="101"/>
      <c r="D58" s="102"/>
      <c r="E58" s="101"/>
    </row>
    <row r="59" spans="1:5" ht="15">
      <c r="A59" s="101"/>
      <c r="B59" s="101"/>
      <c r="C59" s="101"/>
      <c r="D59" s="102"/>
      <c r="E59" s="103"/>
    </row>
    <row r="60" spans="1:5" ht="15">
      <c r="A60" s="101"/>
      <c r="B60" s="101"/>
      <c r="C60" s="101"/>
      <c r="D60" s="102"/>
      <c r="E60" s="101"/>
    </row>
    <row r="61" spans="1:5" ht="15">
      <c r="A61" s="101"/>
      <c r="B61" s="101"/>
      <c r="C61" s="101"/>
      <c r="D61" s="102"/>
      <c r="E61" s="103"/>
    </row>
    <row r="62" spans="1:5" ht="15">
      <c r="A62" s="101"/>
      <c r="B62" s="101"/>
      <c r="C62" s="101"/>
      <c r="D62" s="102"/>
      <c r="E62" s="101"/>
    </row>
    <row r="63" spans="1:5" ht="15">
      <c r="A63" s="101"/>
      <c r="B63" s="101"/>
      <c r="C63" s="101"/>
      <c r="D63" s="102"/>
      <c r="E63" s="101"/>
    </row>
    <row r="64" spans="1:5" ht="15">
      <c r="A64" s="101"/>
      <c r="B64" s="101"/>
      <c r="C64" s="101"/>
      <c r="D64" s="102"/>
      <c r="E64" s="103"/>
    </row>
    <row r="65" spans="1:5" ht="15">
      <c r="A65" s="101"/>
      <c r="B65" s="101"/>
      <c r="C65" s="101"/>
      <c r="D65" s="102"/>
      <c r="E65" s="101"/>
    </row>
    <row r="66" spans="1:5" ht="15">
      <c r="A66" s="101"/>
      <c r="B66" s="101"/>
      <c r="C66" s="101"/>
      <c r="D66" s="102"/>
      <c r="E66" s="103"/>
    </row>
    <row r="67" spans="1:5" ht="15">
      <c r="A67" s="101"/>
      <c r="B67" s="101"/>
      <c r="C67" s="101"/>
      <c r="D67" s="102"/>
      <c r="E67" s="103"/>
    </row>
    <row r="68" spans="1:5" ht="15">
      <c r="A68" s="101"/>
      <c r="B68" s="101"/>
      <c r="C68" s="101"/>
      <c r="D68" s="102"/>
      <c r="E68" s="103"/>
    </row>
    <row r="69" spans="1:5" ht="15">
      <c r="A69" s="101"/>
      <c r="B69" s="101"/>
      <c r="C69" s="101"/>
      <c r="D69" s="102"/>
      <c r="E69" s="101"/>
    </row>
    <row r="70" spans="1:5" ht="15">
      <c r="A70" s="101"/>
      <c r="B70" s="101"/>
      <c r="C70" s="101"/>
      <c r="D70" s="102"/>
      <c r="E70" s="101"/>
    </row>
    <row r="71" spans="1:5" ht="15">
      <c r="A71" s="101"/>
      <c r="B71" s="101"/>
      <c r="C71" s="101"/>
      <c r="D71" s="102"/>
      <c r="E71" s="101"/>
    </row>
    <row r="72" spans="1:5" ht="15">
      <c r="A72" s="101"/>
      <c r="B72" s="101"/>
      <c r="C72" s="101"/>
      <c r="D72" s="102"/>
      <c r="E72" s="103"/>
    </row>
    <row r="73" spans="1:5" ht="15">
      <c r="A73" s="101"/>
      <c r="B73" s="101"/>
      <c r="C73" s="101"/>
      <c r="D73" s="102"/>
      <c r="E73" s="103"/>
    </row>
    <row r="74" spans="1:5" ht="15">
      <c r="A74" s="101"/>
      <c r="B74" s="101"/>
      <c r="C74" s="101"/>
      <c r="D74" s="102"/>
      <c r="E74" s="101"/>
    </row>
    <row r="75" spans="1:5" ht="15">
      <c r="A75" s="101"/>
      <c r="B75" s="101"/>
      <c r="C75" s="101"/>
      <c r="D75" s="102"/>
      <c r="E75" s="103"/>
    </row>
    <row r="76" spans="1:5" ht="15">
      <c r="A76" s="101"/>
      <c r="B76" s="101"/>
      <c r="C76" s="101"/>
      <c r="D76" s="102"/>
      <c r="E76" s="103"/>
    </row>
    <row r="77" spans="1:5" ht="15">
      <c r="A77" s="101"/>
      <c r="B77" s="101"/>
      <c r="C77" s="101"/>
      <c r="D77" s="102"/>
      <c r="E77" s="103"/>
    </row>
    <row r="78" spans="1:5" ht="15">
      <c r="A78" s="101"/>
      <c r="B78" s="101"/>
      <c r="C78" s="101"/>
      <c r="D78" s="102"/>
      <c r="E78" s="103"/>
    </row>
    <row r="79" spans="1:5" ht="15">
      <c r="A79" s="101"/>
      <c r="B79" s="101"/>
      <c r="C79" s="101"/>
      <c r="D79" s="102"/>
      <c r="E79" s="103"/>
    </row>
    <row r="80" spans="1:5" ht="15">
      <c r="A80" s="101"/>
      <c r="B80" s="101"/>
      <c r="C80" s="101"/>
      <c r="D80" s="102"/>
      <c r="E80" s="103"/>
    </row>
    <row r="81" spans="1:5" ht="15">
      <c r="A81" s="101"/>
      <c r="B81" s="101"/>
      <c r="C81" s="101"/>
      <c r="D81" s="102"/>
      <c r="E81" s="103"/>
    </row>
    <row r="82" spans="1:5" ht="15">
      <c r="A82" s="101"/>
      <c r="B82" s="101"/>
      <c r="C82" s="101"/>
      <c r="D82" s="102"/>
      <c r="E82" s="101"/>
    </row>
    <row r="83" spans="1:5" ht="15">
      <c r="A83" s="101"/>
      <c r="B83" s="101"/>
      <c r="C83" s="101"/>
      <c r="D83" s="102"/>
      <c r="E83" s="103"/>
    </row>
    <row r="84" spans="1:5" ht="15">
      <c r="A84" s="101"/>
      <c r="B84" s="101"/>
      <c r="C84" s="101"/>
      <c r="D84" s="102"/>
      <c r="E84" s="103"/>
    </row>
    <row r="85" spans="1:5" ht="15">
      <c r="A85" s="101"/>
      <c r="B85" s="101"/>
      <c r="C85" s="101"/>
      <c r="D85" s="102"/>
      <c r="E85" s="103"/>
    </row>
    <row r="86" spans="1:5" ht="15">
      <c r="A86" s="101"/>
      <c r="B86" s="101"/>
      <c r="C86" s="101"/>
      <c r="D86" s="102"/>
      <c r="E86" s="103"/>
    </row>
    <row r="87" spans="1:5" ht="15">
      <c r="A87" s="101"/>
      <c r="B87" s="101"/>
      <c r="C87" s="101"/>
      <c r="D87" s="102"/>
      <c r="E87" s="101"/>
    </row>
    <row r="88" spans="1:5" ht="15">
      <c r="A88" s="101"/>
      <c r="B88" s="101"/>
      <c r="C88" s="101"/>
      <c r="D88" s="102"/>
      <c r="E88" s="101"/>
    </row>
    <row r="89" spans="1:5" ht="15">
      <c r="A89" s="101"/>
      <c r="B89" s="101"/>
      <c r="C89" s="101"/>
      <c r="D89" s="102"/>
      <c r="E89" s="103"/>
    </row>
    <row r="90" spans="1:5" ht="15">
      <c r="A90" s="101"/>
      <c r="B90" s="101"/>
      <c r="C90" s="101"/>
      <c r="D90" s="102"/>
      <c r="E90" s="103"/>
    </row>
    <row r="91" spans="1:5" ht="15">
      <c r="A91" s="101"/>
      <c r="B91" s="101"/>
      <c r="C91" s="101"/>
      <c r="D91" s="102"/>
      <c r="E91" s="103"/>
    </row>
    <row r="92" spans="1:5" ht="15">
      <c r="A92" s="101"/>
      <c r="B92" s="101"/>
      <c r="C92" s="101"/>
      <c r="D92" s="102"/>
      <c r="E92" s="101"/>
    </row>
    <row r="93" spans="1:5" ht="15">
      <c r="A93" s="101"/>
      <c r="B93" s="101"/>
      <c r="C93" s="101"/>
      <c r="D93" s="102"/>
      <c r="E93" s="103"/>
    </row>
    <row r="94" spans="1:5" ht="15">
      <c r="A94" s="101"/>
      <c r="B94" s="101"/>
      <c r="C94" s="101"/>
      <c r="D94" s="102"/>
      <c r="E94" s="101"/>
    </row>
    <row r="95" spans="1:5" ht="15">
      <c r="A95" s="101"/>
      <c r="B95" s="101"/>
      <c r="C95" s="101"/>
      <c r="D95" s="102"/>
      <c r="E95" s="103"/>
    </row>
    <row r="96" spans="1:5" ht="15">
      <c r="A96" s="101"/>
      <c r="B96" s="101"/>
      <c r="C96" s="101"/>
      <c r="D96" s="102"/>
      <c r="E96" s="103"/>
    </row>
    <row r="97" spans="1:5" ht="15">
      <c r="A97" s="101"/>
      <c r="B97" s="101"/>
      <c r="C97" s="101"/>
      <c r="D97" s="102"/>
      <c r="E97" s="103"/>
    </row>
    <row r="98" spans="1:5" ht="15">
      <c r="A98" s="101"/>
      <c r="B98" s="101"/>
      <c r="C98" s="101"/>
      <c r="D98" s="102"/>
      <c r="E98" s="103"/>
    </row>
    <row r="99" spans="1:5" ht="15">
      <c r="A99" s="101"/>
      <c r="B99" s="101"/>
      <c r="C99" s="101"/>
      <c r="D99" s="102"/>
      <c r="E99" s="103"/>
    </row>
    <row r="100" spans="1:5" ht="15">
      <c r="A100" s="101"/>
      <c r="B100" s="101"/>
      <c r="C100" s="101"/>
      <c r="D100" s="102"/>
      <c r="E100" s="103"/>
    </row>
    <row r="101" spans="1:5" ht="15">
      <c r="A101" s="101"/>
      <c r="B101" s="101"/>
      <c r="C101" s="101"/>
      <c r="D101" s="102"/>
      <c r="E101" s="103"/>
    </row>
    <row r="102" spans="1:5" ht="15">
      <c r="A102" s="101"/>
      <c r="B102" s="101"/>
      <c r="C102" s="101"/>
      <c r="D102" s="102"/>
      <c r="E102" s="101"/>
    </row>
    <row r="103" spans="1:5" ht="15">
      <c r="A103" s="101"/>
      <c r="B103" s="101"/>
      <c r="C103" s="101"/>
      <c r="D103" s="102"/>
      <c r="E103" s="101"/>
    </row>
    <row r="104" spans="1:5" ht="15">
      <c r="A104" s="101"/>
      <c r="B104" s="101"/>
      <c r="C104" s="101"/>
      <c r="D104" s="102"/>
      <c r="E104" s="103"/>
    </row>
    <row r="105" spans="1:5" ht="15">
      <c r="A105" s="101"/>
      <c r="B105" s="101"/>
      <c r="C105" s="101"/>
      <c r="D105" s="102"/>
      <c r="E105" s="103"/>
    </row>
    <row r="106" spans="1:5" ht="15">
      <c r="A106" s="101"/>
      <c r="B106" s="101"/>
      <c r="C106" s="101"/>
      <c r="D106" s="102"/>
      <c r="E106" s="103"/>
    </row>
    <row r="107" spans="1:5" ht="15">
      <c r="A107" s="101"/>
      <c r="B107" s="101"/>
      <c r="C107" s="101"/>
      <c r="D107" s="102"/>
      <c r="E107" s="103"/>
    </row>
    <row r="108" spans="1:5" ht="15">
      <c r="A108" s="101"/>
      <c r="B108" s="101"/>
      <c r="C108" s="101"/>
      <c r="D108" s="102"/>
      <c r="E108" s="103"/>
    </row>
    <row r="109" spans="1:5" ht="15">
      <c r="A109" s="101"/>
      <c r="B109" s="101"/>
      <c r="C109" s="101"/>
      <c r="D109" s="102"/>
      <c r="E109" s="103"/>
    </row>
    <row r="110" spans="1:5" ht="15">
      <c r="A110" s="101"/>
      <c r="B110" s="101"/>
      <c r="C110" s="101"/>
      <c r="D110" s="102"/>
      <c r="E110" s="101"/>
    </row>
    <row r="111" spans="1:5" ht="15">
      <c r="A111" s="101"/>
      <c r="B111" s="101"/>
      <c r="C111" s="101"/>
      <c r="D111" s="102"/>
      <c r="E111" s="103"/>
    </row>
    <row r="112" spans="1:5" ht="15">
      <c r="A112" s="101"/>
      <c r="B112" s="101"/>
      <c r="C112" s="101"/>
      <c r="D112" s="102"/>
      <c r="E112" s="103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159"/>
  <sheetViews>
    <sheetView workbookViewId="0" topLeftCell="I1">
      <selection activeCell="N10" sqref="N10"/>
    </sheetView>
  </sheetViews>
  <sheetFormatPr defaultColWidth="8.8515625" defaultRowHeight="15"/>
  <cols>
    <col min="1" max="3" width="8.8515625" style="0" customWidth="1"/>
    <col min="4" max="4" width="22.421875" style="0" customWidth="1"/>
    <col min="5" max="7" width="8.8515625" style="0" customWidth="1"/>
    <col min="8" max="8" width="19.28125" style="0" customWidth="1"/>
    <col min="9" max="11" width="8.8515625" style="0" customWidth="1"/>
    <col min="12" max="12" width="16.8515625" style="0" customWidth="1"/>
    <col min="13" max="15" width="8.8515625" style="0" customWidth="1"/>
    <col min="16" max="16" width="17.28125" style="0" customWidth="1"/>
    <col min="17" max="19" width="8.8515625" style="0" customWidth="1"/>
    <col min="20" max="20" width="14.140625" style="0" customWidth="1"/>
    <col min="21" max="23" width="8.8515625" style="0" customWidth="1"/>
    <col min="24" max="24" width="15.28125" style="0" customWidth="1"/>
    <col min="25" max="27" width="8.8515625" style="0" customWidth="1"/>
    <col min="28" max="28" width="14.421875" style="0" customWidth="1"/>
  </cols>
  <sheetData>
    <row r="2" spans="1:28" ht="13.5">
      <c r="A2" s="94"/>
      <c r="B2" s="94"/>
      <c r="C2" s="94"/>
      <c r="D2" s="98"/>
      <c r="E2" s="94"/>
      <c r="F2" s="94"/>
      <c r="G2" s="94"/>
      <c r="H2" s="95"/>
      <c r="I2" s="94"/>
      <c r="J2" s="94"/>
      <c r="K2" s="94"/>
      <c r="L2" s="95"/>
      <c r="M2" s="94"/>
      <c r="N2" s="94"/>
      <c r="O2" s="94"/>
      <c r="P2" s="95"/>
      <c r="Q2" s="94"/>
      <c r="R2" s="94"/>
      <c r="S2" s="94"/>
      <c r="T2" s="95"/>
      <c r="U2" s="94"/>
      <c r="V2" s="94"/>
      <c r="W2" s="96"/>
      <c r="X2" s="95"/>
      <c r="Y2" s="94"/>
      <c r="Z2" s="94"/>
      <c r="AA2" s="94"/>
      <c r="AB2" s="99"/>
    </row>
    <row r="3" spans="1:28" ht="13.5">
      <c r="A3" s="94"/>
      <c r="B3" s="94"/>
      <c r="C3" s="94"/>
      <c r="D3" s="98"/>
      <c r="E3" s="94"/>
      <c r="F3" s="94"/>
      <c r="G3" s="94"/>
      <c r="H3" s="95"/>
      <c r="I3" s="94"/>
      <c r="J3" s="94"/>
      <c r="K3" s="94"/>
      <c r="L3" s="95"/>
      <c r="M3" s="94"/>
      <c r="N3" s="94"/>
      <c r="O3" s="94"/>
      <c r="P3" s="95"/>
      <c r="Q3" s="94"/>
      <c r="R3" s="94"/>
      <c r="S3" s="94"/>
      <c r="T3" s="95"/>
      <c r="U3" s="94"/>
      <c r="V3" s="94"/>
      <c r="W3" s="96"/>
      <c r="X3" s="95"/>
      <c r="Y3" s="94"/>
      <c r="Z3" s="94"/>
      <c r="AA3" s="94"/>
      <c r="AB3" s="99"/>
    </row>
    <row r="4" spans="1:28" ht="13.5">
      <c r="A4" s="94"/>
      <c r="B4" s="94"/>
      <c r="C4" s="96"/>
      <c r="D4" s="98"/>
      <c r="E4" s="94"/>
      <c r="F4" s="94"/>
      <c r="G4" s="94"/>
      <c r="H4" s="95"/>
      <c r="I4" s="94"/>
      <c r="J4" s="94"/>
      <c r="K4" s="94"/>
      <c r="L4" s="95"/>
      <c r="M4" s="94"/>
      <c r="N4" s="94"/>
      <c r="O4" s="94"/>
      <c r="P4" s="95"/>
      <c r="Q4" s="94"/>
      <c r="R4" s="94"/>
      <c r="S4" s="94"/>
      <c r="T4" s="95"/>
      <c r="U4" s="94"/>
      <c r="V4" s="94"/>
      <c r="W4" s="96"/>
      <c r="X4" s="95"/>
      <c r="Y4" s="94"/>
      <c r="Z4" s="94"/>
      <c r="AA4" s="94"/>
      <c r="AB4" s="99"/>
    </row>
    <row r="5" spans="1:28" ht="13.5">
      <c r="A5" s="94"/>
      <c r="B5" s="94"/>
      <c r="C5" s="94"/>
      <c r="D5" s="98"/>
      <c r="E5" s="94"/>
      <c r="F5" s="94"/>
      <c r="G5" s="94"/>
      <c r="H5" s="95"/>
      <c r="I5" s="94"/>
      <c r="J5" s="94"/>
      <c r="K5" s="94"/>
      <c r="L5" s="95"/>
      <c r="M5" s="94"/>
      <c r="N5" s="94"/>
      <c r="O5" s="94"/>
      <c r="P5" s="95"/>
      <c r="Q5" s="94"/>
      <c r="R5" s="94"/>
      <c r="S5" s="94"/>
      <c r="T5" s="95"/>
      <c r="U5" s="94"/>
      <c r="V5" s="94"/>
      <c r="W5" s="97"/>
      <c r="X5" s="95"/>
      <c r="Y5" s="94"/>
      <c r="Z5" s="94"/>
      <c r="AA5" s="94"/>
      <c r="AB5" s="99"/>
    </row>
    <row r="6" spans="1:28" ht="13.5">
      <c r="A6" s="94"/>
      <c r="B6" s="94"/>
      <c r="C6" s="94"/>
      <c r="D6" s="98"/>
      <c r="E6" s="94"/>
      <c r="F6" s="94"/>
      <c r="G6" s="94"/>
      <c r="H6" s="95"/>
      <c r="I6" s="94"/>
      <c r="J6" s="94"/>
      <c r="K6" s="94"/>
      <c r="L6" s="95"/>
      <c r="M6" s="94"/>
      <c r="N6" s="94"/>
      <c r="O6" s="94"/>
      <c r="P6" s="95"/>
      <c r="Q6" s="94"/>
      <c r="R6" s="94"/>
      <c r="S6" s="94"/>
      <c r="T6" s="95"/>
      <c r="U6" s="94"/>
      <c r="V6" s="94"/>
      <c r="W6" s="97"/>
      <c r="X6" s="95"/>
      <c r="Y6" s="94"/>
      <c r="Z6" s="94"/>
      <c r="AA6" s="94"/>
      <c r="AB6" s="99"/>
    </row>
    <row r="7" spans="1:28" ht="13.5">
      <c r="A7" s="94"/>
      <c r="B7" s="94"/>
      <c r="C7" s="94"/>
      <c r="D7" s="98"/>
      <c r="E7" s="94"/>
      <c r="F7" s="94"/>
      <c r="G7" s="94"/>
      <c r="H7" s="95"/>
      <c r="I7" s="94"/>
      <c r="J7" s="94"/>
      <c r="K7" s="94"/>
      <c r="L7" s="95"/>
      <c r="M7" s="94"/>
      <c r="N7" s="94"/>
      <c r="O7" s="94"/>
      <c r="P7" s="95"/>
      <c r="Q7" s="94"/>
      <c r="R7" s="94"/>
      <c r="S7" s="94"/>
      <c r="T7" s="95"/>
      <c r="U7" s="94"/>
      <c r="V7" s="94"/>
      <c r="W7" s="96"/>
      <c r="X7" s="95"/>
      <c r="Y7" s="94"/>
      <c r="Z7" s="94"/>
      <c r="AA7" s="94"/>
      <c r="AB7" s="99"/>
    </row>
    <row r="8" spans="1:28" ht="13.5">
      <c r="A8" s="94"/>
      <c r="B8" s="94"/>
      <c r="C8" s="94"/>
      <c r="D8" s="98"/>
      <c r="E8" s="94"/>
      <c r="F8" s="94"/>
      <c r="G8" s="94"/>
      <c r="H8" s="95"/>
      <c r="I8" s="94"/>
      <c r="J8" s="94"/>
      <c r="K8" s="94"/>
      <c r="L8" s="95"/>
      <c r="M8" s="94"/>
      <c r="N8" s="94"/>
      <c r="O8" s="94"/>
      <c r="P8" s="95"/>
      <c r="Q8" s="94"/>
      <c r="R8" s="94"/>
      <c r="S8" s="94"/>
      <c r="T8" s="95"/>
      <c r="U8" s="94"/>
      <c r="V8" s="94"/>
      <c r="W8" s="96"/>
      <c r="X8" s="95"/>
      <c r="Y8" s="94"/>
      <c r="Z8" s="94"/>
      <c r="AA8" s="94"/>
      <c r="AB8" s="99"/>
    </row>
    <row r="9" spans="1:28" ht="13.5">
      <c r="A9" s="94"/>
      <c r="B9" s="94"/>
      <c r="C9" s="94"/>
      <c r="D9" s="98"/>
      <c r="E9" s="94"/>
      <c r="F9" s="94"/>
      <c r="G9" s="94"/>
      <c r="H9" s="95"/>
      <c r="I9" s="94"/>
      <c r="J9" s="94"/>
      <c r="K9" s="94"/>
      <c r="L9" s="95"/>
      <c r="M9" s="94"/>
      <c r="N9" s="94"/>
      <c r="O9" s="94"/>
      <c r="P9" s="95"/>
      <c r="Q9" s="94"/>
      <c r="R9" s="94"/>
      <c r="S9" s="94"/>
      <c r="T9" s="95"/>
      <c r="U9" s="94"/>
      <c r="V9" s="94"/>
      <c r="W9" s="96"/>
      <c r="X9" s="95"/>
      <c r="Y9" s="94"/>
      <c r="Z9" s="94"/>
      <c r="AA9" s="94"/>
      <c r="AB9" s="99"/>
    </row>
    <row r="10" spans="1:28" ht="13.5">
      <c r="A10" s="94"/>
      <c r="B10" s="94"/>
      <c r="C10" s="94"/>
      <c r="D10" s="98"/>
      <c r="E10" s="94"/>
      <c r="F10" s="94"/>
      <c r="G10" s="94"/>
      <c r="H10" s="95"/>
      <c r="I10" s="94"/>
      <c r="J10" s="94"/>
      <c r="K10" s="94"/>
      <c r="L10" s="95"/>
      <c r="M10" s="94"/>
      <c r="N10" s="94"/>
      <c r="O10" s="94"/>
      <c r="P10" s="95"/>
      <c r="Q10" s="94"/>
      <c r="R10" s="94"/>
      <c r="S10" s="94"/>
      <c r="T10" s="95"/>
      <c r="U10" s="94"/>
      <c r="V10" s="94"/>
      <c r="W10" s="96"/>
      <c r="X10" s="95"/>
      <c r="Y10" s="94"/>
      <c r="Z10" s="94"/>
      <c r="AA10" s="94"/>
      <c r="AB10" s="99"/>
    </row>
    <row r="11" spans="1:28" ht="13.5">
      <c r="A11" s="94"/>
      <c r="B11" s="94"/>
      <c r="C11" s="94"/>
      <c r="D11" s="98"/>
      <c r="E11" s="94"/>
      <c r="F11" s="94"/>
      <c r="G11" s="94"/>
      <c r="H11" s="95"/>
      <c r="I11" s="94"/>
      <c r="J11" s="94"/>
      <c r="K11" s="94"/>
      <c r="L11" s="95"/>
      <c r="M11" s="94"/>
      <c r="N11" s="94"/>
      <c r="O11" s="94"/>
      <c r="P11" s="95"/>
      <c r="Q11" s="94"/>
      <c r="R11" s="94"/>
      <c r="S11" s="94"/>
      <c r="T11" s="95"/>
      <c r="U11" s="94"/>
      <c r="V11" s="94"/>
      <c r="W11" s="96"/>
      <c r="X11" s="95"/>
      <c r="Y11" s="94"/>
      <c r="Z11" s="94"/>
      <c r="AA11" s="94"/>
      <c r="AB11" s="99"/>
    </row>
    <row r="12" spans="1:28" ht="13.5">
      <c r="A12" s="94"/>
      <c r="B12" s="94"/>
      <c r="C12" s="94"/>
      <c r="D12" s="98"/>
      <c r="E12" s="94"/>
      <c r="F12" s="94"/>
      <c r="G12" s="94"/>
      <c r="H12" s="95"/>
      <c r="I12" s="94"/>
      <c r="J12" s="94"/>
      <c r="K12" s="94"/>
      <c r="L12" s="95"/>
      <c r="M12" s="94"/>
      <c r="N12" s="94"/>
      <c r="O12" s="94"/>
      <c r="P12" s="95"/>
      <c r="Q12" s="94"/>
      <c r="R12" s="94"/>
      <c r="S12" s="94"/>
      <c r="T12" s="95"/>
      <c r="U12" s="94"/>
      <c r="V12" s="94"/>
      <c r="W12" s="96"/>
      <c r="X12" s="95"/>
      <c r="Y12" s="94"/>
      <c r="Z12" s="94"/>
      <c r="AA12" s="94"/>
      <c r="AB12" s="99"/>
    </row>
    <row r="13" spans="1:28" ht="13.5">
      <c r="A13" s="94"/>
      <c r="B13" s="94"/>
      <c r="C13" s="94"/>
      <c r="D13" s="98"/>
      <c r="E13" s="94"/>
      <c r="F13" s="94"/>
      <c r="G13" s="94"/>
      <c r="H13" s="95"/>
      <c r="I13" s="94"/>
      <c r="J13" s="94"/>
      <c r="K13" s="94"/>
      <c r="L13" s="95"/>
      <c r="M13" s="94"/>
      <c r="N13" s="94"/>
      <c r="O13" s="94"/>
      <c r="P13" s="95"/>
      <c r="Q13" s="94"/>
      <c r="R13" s="94"/>
      <c r="S13" s="94"/>
      <c r="T13" s="95"/>
      <c r="U13" s="94"/>
      <c r="V13" s="94"/>
      <c r="W13" s="96"/>
      <c r="X13" s="95"/>
      <c r="Y13" s="94"/>
      <c r="Z13" s="94"/>
      <c r="AA13" s="94"/>
      <c r="AB13" s="99"/>
    </row>
    <row r="14" spans="1:28" ht="13.5">
      <c r="A14" s="94"/>
      <c r="B14" s="94"/>
      <c r="C14" s="94"/>
      <c r="D14" s="98"/>
      <c r="E14" s="94"/>
      <c r="F14" s="94"/>
      <c r="G14" s="94"/>
      <c r="H14" s="95"/>
      <c r="I14" s="94"/>
      <c r="J14" s="94"/>
      <c r="K14" s="96"/>
      <c r="L14" s="95"/>
      <c r="M14" s="94"/>
      <c r="N14" s="94"/>
      <c r="O14" s="94"/>
      <c r="P14" s="95"/>
      <c r="Q14" s="94"/>
      <c r="R14" s="94"/>
      <c r="S14" s="94"/>
      <c r="T14" s="95"/>
      <c r="U14" s="94"/>
      <c r="V14" s="94"/>
      <c r="W14" s="96"/>
      <c r="X14" s="95"/>
      <c r="Y14" s="94"/>
      <c r="Z14" s="94"/>
      <c r="AA14" s="94"/>
      <c r="AB14" s="99"/>
    </row>
    <row r="15" spans="1:28" ht="13.5">
      <c r="A15" s="94"/>
      <c r="B15" s="94"/>
      <c r="C15" s="94"/>
      <c r="D15" s="98"/>
      <c r="E15" s="94"/>
      <c r="F15" s="94"/>
      <c r="G15" s="94"/>
      <c r="H15" s="95"/>
      <c r="I15" s="94"/>
      <c r="J15" s="94"/>
      <c r="K15" s="96"/>
      <c r="L15" s="95"/>
      <c r="M15" s="94"/>
      <c r="N15" s="94"/>
      <c r="O15" s="94"/>
      <c r="P15" s="95"/>
      <c r="Q15" s="94"/>
      <c r="R15" s="94"/>
      <c r="S15" s="94"/>
      <c r="T15" s="95"/>
      <c r="U15" s="94"/>
      <c r="V15" s="94"/>
      <c r="W15" s="96"/>
      <c r="X15" s="95"/>
      <c r="Y15" s="94"/>
      <c r="Z15" s="94"/>
      <c r="AA15" s="94"/>
      <c r="AB15" s="99"/>
    </row>
    <row r="16" spans="1:28" ht="13.5">
      <c r="A16" s="94"/>
      <c r="B16" s="94"/>
      <c r="C16" s="94"/>
      <c r="D16" s="98"/>
      <c r="E16" s="94"/>
      <c r="F16" s="94"/>
      <c r="G16" s="94"/>
      <c r="H16" s="95"/>
      <c r="I16" s="94"/>
      <c r="J16" s="94"/>
      <c r="K16" s="96"/>
      <c r="L16" s="95"/>
      <c r="M16" s="94"/>
      <c r="N16" s="94"/>
      <c r="O16" s="94"/>
      <c r="P16" s="95"/>
      <c r="Q16" s="94"/>
      <c r="R16" s="94"/>
      <c r="S16" s="94"/>
      <c r="T16" s="95"/>
      <c r="U16" s="94"/>
      <c r="V16" s="94"/>
      <c r="W16" s="96"/>
      <c r="X16" s="95"/>
      <c r="Y16" s="94"/>
      <c r="Z16" s="94"/>
      <c r="AA16" s="94"/>
      <c r="AB16" s="99"/>
    </row>
    <row r="17" spans="1:28" ht="13.5">
      <c r="A17" s="94"/>
      <c r="B17" s="94"/>
      <c r="C17" s="94"/>
      <c r="D17" s="98"/>
      <c r="E17" s="94"/>
      <c r="F17" s="94"/>
      <c r="G17" s="94"/>
      <c r="H17" s="95"/>
      <c r="I17" s="94"/>
      <c r="J17" s="94"/>
      <c r="K17" s="96"/>
      <c r="L17" s="95"/>
      <c r="M17" s="94"/>
      <c r="N17" s="94"/>
      <c r="O17" s="94"/>
      <c r="P17" s="95"/>
      <c r="Q17" s="94"/>
      <c r="R17" s="94"/>
      <c r="S17" s="94"/>
      <c r="T17" s="95"/>
      <c r="U17" s="94"/>
      <c r="V17" s="94"/>
      <c r="W17" s="96"/>
      <c r="X17" s="95"/>
      <c r="Y17" s="94"/>
      <c r="Z17" s="94"/>
      <c r="AA17" s="94"/>
      <c r="AB17" s="99"/>
    </row>
    <row r="18" spans="1:28" ht="13.5">
      <c r="A18" s="94"/>
      <c r="B18" s="94"/>
      <c r="C18" s="94"/>
      <c r="D18" s="98"/>
      <c r="E18" s="94"/>
      <c r="F18" s="94"/>
      <c r="G18" s="94"/>
      <c r="H18" s="95"/>
      <c r="I18" s="94"/>
      <c r="J18" s="94"/>
      <c r="K18" s="96"/>
      <c r="L18" s="95"/>
      <c r="M18" s="94"/>
      <c r="N18" s="94"/>
      <c r="O18" s="94"/>
      <c r="P18" s="95"/>
      <c r="Q18" s="94"/>
      <c r="R18" s="94"/>
      <c r="S18" s="94"/>
      <c r="T18" s="95"/>
      <c r="U18" s="94"/>
      <c r="V18" s="94"/>
      <c r="W18" s="96"/>
      <c r="X18" s="95"/>
      <c r="Y18" s="94"/>
      <c r="Z18" s="94"/>
      <c r="AA18" s="94"/>
      <c r="AB18" s="99"/>
    </row>
    <row r="19" spans="1:28" ht="13.5">
      <c r="A19" s="94"/>
      <c r="B19" s="94"/>
      <c r="C19" s="94"/>
      <c r="D19" s="98"/>
      <c r="E19" s="94"/>
      <c r="F19" s="94"/>
      <c r="G19" s="94"/>
      <c r="H19" s="95"/>
      <c r="I19" s="94"/>
      <c r="J19" s="94"/>
      <c r="K19" s="96"/>
      <c r="L19" s="95"/>
      <c r="M19" s="94"/>
      <c r="N19" s="94"/>
      <c r="O19" s="94"/>
      <c r="P19" s="95"/>
      <c r="Q19" s="94"/>
      <c r="R19" s="94"/>
      <c r="S19" s="94"/>
      <c r="T19" s="95"/>
      <c r="U19" s="94"/>
      <c r="V19" s="94"/>
      <c r="W19" s="96"/>
      <c r="X19" s="95"/>
      <c r="Y19" s="94"/>
      <c r="Z19" s="94"/>
      <c r="AA19" s="94"/>
      <c r="AB19" s="99"/>
    </row>
    <row r="20" spans="1:28" ht="13.5">
      <c r="A20" s="94"/>
      <c r="B20" s="94"/>
      <c r="C20" s="94"/>
      <c r="D20" s="98"/>
      <c r="E20" s="94"/>
      <c r="F20" s="94"/>
      <c r="G20" s="94"/>
      <c r="H20" s="95"/>
      <c r="I20" s="94"/>
      <c r="J20" s="94"/>
      <c r="K20" s="96"/>
      <c r="L20" s="95"/>
      <c r="M20" s="94"/>
      <c r="N20" s="94"/>
      <c r="O20" s="94"/>
      <c r="P20" s="95"/>
      <c r="Q20" s="94"/>
      <c r="R20" s="94"/>
      <c r="S20" s="94"/>
      <c r="T20" s="95"/>
      <c r="U20" s="94"/>
      <c r="V20" s="94"/>
      <c r="W20" s="96"/>
      <c r="X20" s="95"/>
      <c r="Y20" s="94"/>
      <c r="Z20" s="94"/>
      <c r="AA20" s="94"/>
      <c r="AB20" s="99"/>
    </row>
    <row r="21" spans="1:28" ht="13.5">
      <c r="A21" s="94"/>
      <c r="B21" s="94"/>
      <c r="C21" s="94"/>
      <c r="D21" s="98"/>
      <c r="E21" s="94"/>
      <c r="F21" s="94"/>
      <c r="G21" s="94"/>
      <c r="H21" s="95"/>
      <c r="I21" s="94"/>
      <c r="J21" s="94"/>
      <c r="K21" s="96"/>
      <c r="L21" s="95"/>
      <c r="M21" s="94"/>
      <c r="N21" s="94"/>
      <c r="O21" s="94"/>
      <c r="P21" s="95"/>
      <c r="Q21" s="94"/>
      <c r="R21" s="94"/>
      <c r="S21" s="94"/>
      <c r="T21" s="95"/>
      <c r="U21" s="94"/>
      <c r="V21" s="94"/>
      <c r="W21" s="96"/>
      <c r="X21" s="95"/>
      <c r="Y21" s="94"/>
      <c r="Z21" s="94"/>
      <c r="AA21" s="94"/>
      <c r="AB21" s="99"/>
    </row>
    <row r="22" spans="1:28" ht="13.5">
      <c r="A22" s="94"/>
      <c r="B22" s="94"/>
      <c r="C22" s="94"/>
      <c r="D22" s="98"/>
      <c r="E22" s="94"/>
      <c r="F22" s="94"/>
      <c r="G22" s="94"/>
      <c r="H22" s="95"/>
      <c r="I22" s="94"/>
      <c r="J22" s="94"/>
      <c r="K22" s="96"/>
      <c r="L22" s="95"/>
      <c r="M22" s="94"/>
      <c r="N22" s="94"/>
      <c r="O22" s="94"/>
      <c r="P22" s="95"/>
      <c r="Q22" s="94"/>
      <c r="R22" s="94"/>
      <c r="S22" s="94"/>
      <c r="T22" s="95"/>
      <c r="U22" s="94"/>
      <c r="V22" s="94"/>
      <c r="W22" s="96"/>
      <c r="X22" s="95"/>
      <c r="Y22" s="94"/>
      <c r="Z22" s="94"/>
      <c r="AA22" s="94"/>
      <c r="AB22" s="99"/>
    </row>
    <row r="23" spans="1:28" ht="13.5">
      <c r="A23" s="94"/>
      <c r="B23" s="94"/>
      <c r="C23" s="94"/>
      <c r="D23" s="98"/>
      <c r="E23" s="94"/>
      <c r="F23" s="94"/>
      <c r="G23" s="94"/>
      <c r="H23" s="95"/>
      <c r="I23" s="94"/>
      <c r="J23" s="94"/>
      <c r="K23" s="96"/>
      <c r="L23" s="95"/>
      <c r="M23" s="94"/>
      <c r="N23" s="94"/>
      <c r="O23" s="94"/>
      <c r="P23" s="95"/>
      <c r="Q23" s="94"/>
      <c r="R23" s="94"/>
      <c r="S23" s="94"/>
      <c r="T23" s="95"/>
      <c r="U23" s="94"/>
      <c r="V23" s="94"/>
      <c r="W23" s="96"/>
      <c r="X23" s="95"/>
      <c r="Y23" s="94"/>
      <c r="Z23" s="94"/>
      <c r="AA23" s="94"/>
      <c r="AB23" s="99"/>
    </row>
    <row r="24" spans="1:28" ht="13.5">
      <c r="A24" s="94"/>
      <c r="B24" s="94"/>
      <c r="C24" s="94"/>
      <c r="D24" s="98"/>
      <c r="E24" s="94"/>
      <c r="F24" s="94"/>
      <c r="G24" s="94"/>
      <c r="H24" s="95"/>
      <c r="I24" s="94"/>
      <c r="J24" s="94"/>
      <c r="K24" s="96"/>
      <c r="L24" s="95"/>
      <c r="M24" s="94"/>
      <c r="N24" s="94"/>
      <c r="O24" s="94"/>
      <c r="P24" s="95"/>
      <c r="Q24" s="94"/>
      <c r="R24" s="94"/>
      <c r="S24" s="94"/>
      <c r="T24" s="95"/>
      <c r="U24" s="94"/>
      <c r="V24" s="94"/>
      <c r="W24" s="96"/>
      <c r="X24" s="95"/>
      <c r="Y24" s="94"/>
      <c r="Z24" s="94"/>
      <c r="AA24" s="94"/>
      <c r="AB24" s="99"/>
    </row>
    <row r="25" spans="1:28" ht="13.5">
      <c r="A25" s="94"/>
      <c r="B25" s="94"/>
      <c r="C25" s="94"/>
      <c r="D25" s="98"/>
      <c r="E25" s="94"/>
      <c r="F25" s="94"/>
      <c r="G25" s="94"/>
      <c r="H25" s="95"/>
      <c r="I25" s="94"/>
      <c r="J25" s="94"/>
      <c r="K25" s="96"/>
      <c r="L25" s="95"/>
      <c r="M25" s="94"/>
      <c r="N25" s="94"/>
      <c r="O25" s="94"/>
      <c r="P25" s="95"/>
      <c r="Q25" s="94"/>
      <c r="R25" s="94"/>
      <c r="S25" s="94"/>
      <c r="T25" s="95"/>
      <c r="U25" s="94"/>
      <c r="V25" s="94"/>
      <c r="W25" s="96"/>
      <c r="X25" s="95"/>
      <c r="Y25" s="94"/>
      <c r="Z25" s="94"/>
      <c r="AA25" s="94"/>
      <c r="AB25" s="99"/>
    </row>
    <row r="26" spans="1:28" ht="13.5">
      <c r="A26" s="94"/>
      <c r="B26" s="94"/>
      <c r="C26" s="94"/>
      <c r="D26" s="98"/>
      <c r="E26" s="94"/>
      <c r="F26" s="94"/>
      <c r="G26" s="94"/>
      <c r="H26" s="95"/>
      <c r="I26" s="94"/>
      <c r="J26" s="94"/>
      <c r="K26" s="96"/>
      <c r="L26" s="95"/>
      <c r="M26" s="94"/>
      <c r="N26" s="94"/>
      <c r="O26" s="94"/>
      <c r="P26" s="95"/>
      <c r="Q26" s="94"/>
      <c r="R26" s="94"/>
      <c r="S26" s="94"/>
      <c r="T26" s="95"/>
      <c r="U26" s="94"/>
      <c r="V26" s="94"/>
      <c r="W26" s="96"/>
      <c r="X26" s="95"/>
      <c r="Y26" s="94"/>
      <c r="Z26" s="94"/>
      <c r="AA26" s="94"/>
      <c r="AB26" s="99"/>
    </row>
    <row r="27" spans="1:28" ht="13.5">
      <c r="A27" s="94"/>
      <c r="B27" s="94"/>
      <c r="C27" s="94"/>
      <c r="D27" s="98"/>
      <c r="E27" s="94"/>
      <c r="F27" s="94"/>
      <c r="G27" s="94"/>
      <c r="H27" s="95"/>
      <c r="I27" s="94"/>
      <c r="J27" s="94"/>
      <c r="K27" s="96"/>
      <c r="L27" s="95"/>
      <c r="M27" s="94"/>
      <c r="N27" s="94"/>
      <c r="O27" s="94"/>
      <c r="P27" s="95"/>
      <c r="Q27" s="94"/>
      <c r="R27" s="94"/>
      <c r="S27" s="94"/>
      <c r="T27" s="95"/>
      <c r="U27" s="94"/>
      <c r="V27" s="94"/>
      <c r="W27" s="96"/>
      <c r="X27" s="95"/>
      <c r="Y27" s="94"/>
      <c r="Z27" s="94"/>
      <c r="AA27" s="94"/>
      <c r="AB27" s="99"/>
    </row>
    <row r="28" spans="1:28" ht="13.5">
      <c r="A28" s="94"/>
      <c r="B28" s="94"/>
      <c r="C28" s="94"/>
      <c r="D28" s="98"/>
      <c r="E28" s="94"/>
      <c r="F28" s="94"/>
      <c r="G28" s="94"/>
      <c r="H28" s="95"/>
      <c r="I28" s="94"/>
      <c r="J28" s="94"/>
      <c r="K28" s="96"/>
      <c r="L28" s="95"/>
      <c r="M28" s="94"/>
      <c r="N28" s="94"/>
      <c r="O28" s="94"/>
      <c r="P28" s="95"/>
      <c r="Q28" s="94"/>
      <c r="R28" s="94"/>
      <c r="S28" s="94"/>
      <c r="T28" s="95"/>
      <c r="U28" s="94"/>
      <c r="V28" s="94"/>
      <c r="W28" s="96"/>
      <c r="X28" s="95"/>
      <c r="Y28" s="94"/>
      <c r="Z28" s="94"/>
      <c r="AA28" s="94"/>
      <c r="AB28" s="99"/>
    </row>
    <row r="29" spans="1:28" ht="13.5">
      <c r="A29" s="94"/>
      <c r="B29" s="94"/>
      <c r="C29" s="94"/>
      <c r="D29" s="98"/>
      <c r="E29" s="94"/>
      <c r="F29" s="94"/>
      <c r="G29" s="94"/>
      <c r="H29" s="95"/>
      <c r="I29" s="94"/>
      <c r="J29" s="94"/>
      <c r="K29" s="96"/>
      <c r="L29" s="95"/>
      <c r="M29" s="94"/>
      <c r="N29" s="94"/>
      <c r="O29" s="94"/>
      <c r="P29" s="95"/>
      <c r="Q29" s="94"/>
      <c r="R29" s="94"/>
      <c r="S29" s="94"/>
      <c r="T29" s="95"/>
      <c r="U29" s="94"/>
      <c r="V29" s="94"/>
      <c r="W29" s="96"/>
      <c r="X29" s="95"/>
      <c r="Y29" s="94"/>
      <c r="Z29" s="94"/>
      <c r="AA29" s="94"/>
      <c r="AB29" s="99"/>
    </row>
    <row r="30" spans="1:28" ht="13.5">
      <c r="A30" s="94"/>
      <c r="B30" s="94"/>
      <c r="C30" s="94"/>
      <c r="D30" s="98"/>
      <c r="E30" s="94"/>
      <c r="F30" s="94"/>
      <c r="G30" s="94"/>
      <c r="H30" s="95"/>
      <c r="I30" s="94"/>
      <c r="J30" s="94"/>
      <c r="K30" s="96"/>
      <c r="L30" s="95"/>
      <c r="M30" s="94"/>
      <c r="N30" s="94"/>
      <c r="O30" s="94"/>
      <c r="P30" s="95"/>
      <c r="Q30" s="94"/>
      <c r="R30" s="94"/>
      <c r="S30" s="94"/>
      <c r="T30" s="95"/>
      <c r="U30" s="94"/>
      <c r="V30" s="94"/>
      <c r="W30" s="96"/>
      <c r="X30" s="95"/>
      <c r="Y30" s="94"/>
      <c r="Z30" s="94"/>
      <c r="AA30" s="94"/>
      <c r="AB30" s="99"/>
    </row>
    <row r="31" spans="1:28" ht="13.5">
      <c r="A31" s="94"/>
      <c r="B31" s="94"/>
      <c r="C31" s="94"/>
      <c r="D31" s="98"/>
      <c r="E31" s="94"/>
      <c r="F31" s="94"/>
      <c r="G31" s="94"/>
      <c r="H31" s="95"/>
      <c r="I31" s="94"/>
      <c r="J31" s="94"/>
      <c r="K31" s="96"/>
      <c r="L31" s="95"/>
      <c r="M31" s="94"/>
      <c r="N31" s="94"/>
      <c r="O31" s="94"/>
      <c r="P31" s="95"/>
      <c r="Q31" s="94"/>
      <c r="R31" s="94"/>
      <c r="S31" s="94"/>
      <c r="T31" s="95"/>
      <c r="U31" s="94"/>
      <c r="V31" s="94"/>
      <c r="W31" s="96"/>
      <c r="X31" s="95"/>
      <c r="Y31" s="94"/>
      <c r="Z31" s="94"/>
      <c r="AA31" s="94"/>
      <c r="AB31" s="99"/>
    </row>
    <row r="32" spans="1:28" ht="13.5">
      <c r="A32" s="94"/>
      <c r="B32" s="94"/>
      <c r="C32" s="94"/>
      <c r="D32" s="98"/>
      <c r="E32" s="94"/>
      <c r="F32" s="94"/>
      <c r="G32" s="94"/>
      <c r="H32" s="95"/>
      <c r="I32" s="94"/>
      <c r="J32" s="94"/>
      <c r="K32" s="96"/>
      <c r="L32" s="95"/>
      <c r="M32" s="94"/>
      <c r="N32" s="94"/>
      <c r="O32" s="94"/>
      <c r="P32" s="95"/>
      <c r="Q32" s="94"/>
      <c r="R32" s="94"/>
      <c r="S32" s="94"/>
      <c r="T32" s="95"/>
      <c r="U32" s="94"/>
      <c r="V32" s="94"/>
      <c r="W32" s="96"/>
      <c r="X32" s="95"/>
      <c r="Y32" s="94"/>
      <c r="Z32" s="94"/>
      <c r="AA32" s="94"/>
      <c r="AB32" s="99"/>
    </row>
    <row r="33" spans="1:28" ht="13.5">
      <c r="A33" s="94"/>
      <c r="B33" s="94"/>
      <c r="C33" s="94"/>
      <c r="D33" s="98"/>
      <c r="E33" s="94"/>
      <c r="F33" s="94"/>
      <c r="G33" s="94"/>
      <c r="H33" s="95"/>
      <c r="I33" s="94"/>
      <c r="J33" s="94"/>
      <c r="K33" s="96"/>
      <c r="L33" s="95"/>
      <c r="M33" s="94"/>
      <c r="N33" s="94"/>
      <c r="O33" s="94"/>
      <c r="P33" s="95"/>
      <c r="Q33" s="94"/>
      <c r="R33" s="94"/>
      <c r="S33" s="94"/>
      <c r="T33" s="95"/>
      <c r="U33" s="94"/>
      <c r="V33" s="94"/>
      <c r="W33" s="96"/>
      <c r="X33" s="95"/>
      <c r="Y33" s="94"/>
      <c r="Z33" s="94"/>
      <c r="AA33" s="94"/>
      <c r="AB33" s="99"/>
    </row>
    <row r="34" spans="1:28" ht="13.5">
      <c r="A34" s="94"/>
      <c r="B34" s="94"/>
      <c r="C34" s="94"/>
      <c r="D34" s="98"/>
      <c r="E34" s="94"/>
      <c r="F34" s="94"/>
      <c r="G34" s="94"/>
      <c r="H34" s="95"/>
      <c r="I34" s="94"/>
      <c r="J34" s="94"/>
      <c r="K34" s="96"/>
      <c r="L34" s="95"/>
      <c r="M34" s="94"/>
      <c r="N34" s="94"/>
      <c r="O34" s="94"/>
      <c r="P34" s="95"/>
      <c r="Q34" s="94"/>
      <c r="R34" s="94"/>
      <c r="S34" s="94"/>
      <c r="T34" s="95"/>
      <c r="U34" s="94"/>
      <c r="V34" s="94"/>
      <c r="W34" s="96"/>
      <c r="X34" s="95"/>
      <c r="Y34" s="94"/>
      <c r="Z34" s="94"/>
      <c r="AA34" s="94"/>
      <c r="AB34" s="99"/>
    </row>
    <row r="35" spans="1:28" ht="13.5">
      <c r="A35" s="94"/>
      <c r="B35" s="94"/>
      <c r="C35" s="94"/>
      <c r="D35" s="98"/>
      <c r="E35" s="94"/>
      <c r="F35" s="94"/>
      <c r="G35" s="94"/>
      <c r="H35" s="95"/>
      <c r="I35" s="94"/>
      <c r="J35" s="94"/>
      <c r="K35" s="96"/>
      <c r="L35" s="95"/>
      <c r="M35" s="94"/>
      <c r="N35" s="94"/>
      <c r="O35" s="94"/>
      <c r="P35" s="95"/>
      <c r="Q35" s="94"/>
      <c r="R35" s="94"/>
      <c r="S35" s="94"/>
      <c r="T35" s="95"/>
      <c r="U35" s="94"/>
      <c r="V35" s="94"/>
      <c r="W35" s="96"/>
      <c r="X35" s="95"/>
      <c r="Y35" s="94"/>
      <c r="Z35" s="94"/>
      <c r="AA35" s="94"/>
      <c r="AB35" s="99"/>
    </row>
    <row r="36" spans="1:28" ht="13.5">
      <c r="A36" s="94"/>
      <c r="B36" s="94"/>
      <c r="C36" s="94"/>
      <c r="D36" s="98"/>
      <c r="E36" s="94"/>
      <c r="F36" s="94"/>
      <c r="G36" s="94"/>
      <c r="H36" s="95"/>
      <c r="I36" s="94"/>
      <c r="J36" s="94"/>
      <c r="K36" s="96"/>
      <c r="L36" s="95"/>
      <c r="M36" s="94"/>
      <c r="N36" s="94"/>
      <c r="O36" s="94"/>
      <c r="P36" s="95"/>
      <c r="Q36" s="94"/>
      <c r="R36" s="94"/>
      <c r="S36" s="94"/>
      <c r="T36" s="95"/>
      <c r="U36" s="94"/>
      <c r="V36" s="94"/>
      <c r="W36" s="96"/>
      <c r="X36" s="95"/>
      <c r="Y36" s="94"/>
      <c r="Z36" s="94"/>
      <c r="AA36" s="94"/>
      <c r="AB36" s="99"/>
    </row>
    <row r="37" spans="1:28" ht="13.5">
      <c r="A37" s="94"/>
      <c r="B37" s="94"/>
      <c r="C37" s="94"/>
      <c r="D37" s="98"/>
      <c r="E37" s="94"/>
      <c r="F37" s="94"/>
      <c r="G37" s="94"/>
      <c r="H37" s="95"/>
      <c r="I37" s="94"/>
      <c r="J37" s="94"/>
      <c r="K37" s="96"/>
      <c r="L37" s="95"/>
      <c r="M37" s="94"/>
      <c r="N37" s="94"/>
      <c r="O37" s="94"/>
      <c r="P37" s="95"/>
      <c r="Q37" s="94"/>
      <c r="R37" s="94"/>
      <c r="S37" s="94"/>
      <c r="T37" s="95"/>
      <c r="U37" s="94"/>
      <c r="V37" s="94"/>
      <c r="W37" s="96"/>
      <c r="X37" s="95"/>
      <c r="Y37" s="94"/>
      <c r="Z37" s="94"/>
      <c r="AA37" s="94"/>
      <c r="AB37" s="99"/>
    </row>
    <row r="38" spans="1:28" ht="13.5">
      <c r="A38" s="94"/>
      <c r="B38" s="94"/>
      <c r="C38" s="94"/>
      <c r="D38" s="98"/>
      <c r="E38" s="94"/>
      <c r="F38" s="94"/>
      <c r="G38" s="94"/>
      <c r="H38" s="95"/>
      <c r="I38" s="94"/>
      <c r="J38" s="94"/>
      <c r="K38" s="96"/>
      <c r="L38" s="95"/>
      <c r="M38" s="94"/>
      <c r="N38" s="94"/>
      <c r="O38" s="94"/>
      <c r="P38" s="95"/>
      <c r="Q38" s="94"/>
      <c r="R38" s="94"/>
      <c r="S38" s="94"/>
      <c r="T38" s="95"/>
      <c r="U38" s="94"/>
      <c r="V38" s="94"/>
      <c r="W38" s="96"/>
      <c r="X38" s="95"/>
      <c r="Y38" s="94"/>
      <c r="Z38" s="94"/>
      <c r="AA38" s="94"/>
      <c r="AB38" s="99"/>
    </row>
    <row r="39" spans="1:28" ht="13.5">
      <c r="A39" s="94"/>
      <c r="B39" s="94"/>
      <c r="C39" s="94"/>
      <c r="D39" s="98"/>
      <c r="E39" s="94"/>
      <c r="F39" s="94"/>
      <c r="G39" s="94"/>
      <c r="H39" s="95"/>
      <c r="I39" s="94"/>
      <c r="J39" s="94"/>
      <c r="K39" s="96"/>
      <c r="L39" s="95"/>
      <c r="M39" s="94"/>
      <c r="N39" s="94"/>
      <c r="O39" s="94"/>
      <c r="P39" s="95"/>
      <c r="Q39" s="94"/>
      <c r="R39" s="94"/>
      <c r="S39" s="94"/>
      <c r="T39" s="95"/>
      <c r="U39" s="94"/>
      <c r="V39" s="94"/>
      <c r="W39" s="96"/>
      <c r="X39" s="95"/>
      <c r="Y39" s="94"/>
      <c r="Z39" s="94"/>
      <c r="AA39" s="94"/>
      <c r="AB39" s="99"/>
    </row>
    <row r="40" spans="1:28" ht="13.5">
      <c r="A40" s="94"/>
      <c r="B40" s="94"/>
      <c r="C40" s="94"/>
      <c r="D40" s="98"/>
      <c r="E40" s="94"/>
      <c r="F40" s="94"/>
      <c r="G40" s="94"/>
      <c r="H40" s="95"/>
      <c r="I40" s="94"/>
      <c r="J40" s="94"/>
      <c r="K40" s="96"/>
      <c r="L40" s="95"/>
      <c r="M40" s="94"/>
      <c r="N40" s="94"/>
      <c r="O40" s="94"/>
      <c r="P40" s="95"/>
      <c r="Q40" s="94"/>
      <c r="R40" s="94"/>
      <c r="S40" s="94"/>
      <c r="T40" s="95"/>
      <c r="U40" s="94"/>
      <c r="V40" s="94"/>
      <c r="W40" s="96"/>
      <c r="X40" s="95"/>
      <c r="Y40" s="94"/>
      <c r="Z40" s="94"/>
      <c r="AA40" s="94"/>
      <c r="AB40" s="99"/>
    </row>
    <row r="41" spans="1:28" ht="13.5">
      <c r="A41" s="94"/>
      <c r="B41" s="94"/>
      <c r="C41" s="94"/>
      <c r="D41" s="98"/>
      <c r="E41" s="94"/>
      <c r="F41" s="94"/>
      <c r="G41" s="94"/>
      <c r="H41" s="95"/>
      <c r="I41" s="94"/>
      <c r="J41" s="94"/>
      <c r="K41" s="96"/>
      <c r="L41" s="95"/>
      <c r="M41" s="94"/>
      <c r="N41" s="94"/>
      <c r="O41" s="94"/>
      <c r="P41" s="95"/>
      <c r="Q41" s="94"/>
      <c r="R41" s="94"/>
      <c r="S41" s="94"/>
      <c r="T41" s="95"/>
      <c r="U41" s="94"/>
      <c r="V41" s="94"/>
      <c r="W41" s="96"/>
      <c r="X41" s="95"/>
      <c r="Y41" s="94"/>
      <c r="Z41" s="94"/>
      <c r="AA41" s="94"/>
      <c r="AB41" s="99"/>
    </row>
    <row r="42" spans="1:28" ht="13.5">
      <c r="A42" s="94"/>
      <c r="B42" s="94"/>
      <c r="C42" s="94"/>
      <c r="D42" s="98"/>
      <c r="E42" s="94"/>
      <c r="F42" s="94"/>
      <c r="G42" s="94"/>
      <c r="H42" s="95"/>
      <c r="I42" s="94"/>
      <c r="J42" s="94"/>
      <c r="K42" s="96"/>
      <c r="L42" s="95"/>
      <c r="M42" s="94"/>
      <c r="N42" s="94"/>
      <c r="O42" s="94"/>
      <c r="P42" s="95"/>
      <c r="Q42" s="94"/>
      <c r="R42" s="94"/>
      <c r="S42" s="94"/>
      <c r="T42" s="95"/>
      <c r="U42" s="94"/>
      <c r="V42" s="94"/>
      <c r="W42" s="96"/>
      <c r="X42" s="95"/>
      <c r="Y42" s="94"/>
      <c r="Z42" s="94"/>
      <c r="AA42" s="94"/>
      <c r="AB42" s="99"/>
    </row>
    <row r="43" spans="1:28" ht="13.5">
      <c r="A43" s="94"/>
      <c r="B43" s="94"/>
      <c r="C43" s="94"/>
      <c r="D43" s="98"/>
      <c r="E43" s="94"/>
      <c r="F43" s="94"/>
      <c r="G43" s="94"/>
      <c r="H43" s="95"/>
      <c r="I43" s="94"/>
      <c r="J43" s="94"/>
      <c r="K43" s="96"/>
      <c r="L43" s="95"/>
      <c r="M43" s="94"/>
      <c r="N43" s="94"/>
      <c r="O43" s="94"/>
      <c r="P43" s="95"/>
      <c r="Q43" s="94"/>
      <c r="R43" s="94"/>
      <c r="S43" s="94"/>
      <c r="T43" s="95"/>
      <c r="U43" s="94"/>
      <c r="V43" s="94"/>
      <c r="W43" s="96"/>
      <c r="X43" s="95"/>
      <c r="Y43" s="94"/>
      <c r="Z43" s="94"/>
      <c r="AA43" s="94"/>
      <c r="AB43" s="99"/>
    </row>
    <row r="44" spans="1:28" ht="13.5">
      <c r="A44" s="94"/>
      <c r="B44" s="94"/>
      <c r="C44" s="94"/>
      <c r="D44" s="98"/>
      <c r="E44" s="94"/>
      <c r="F44" s="94"/>
      <c r="G44" s="94"/>
      <c r="H44" s="95"/>
      <c r="I44" s="94"/>
      <c r="J44" s="94"/>
      <c r="K44" s="96"/>
      <c r="L44" s="95"/>
      <c r="M44" s="94"/>
      <c r="N44" s="94"/>
      <c r="O44" s="94"/>
      <c r="P44" s="95"/>
      <c r="Q44" s="94"/>
      <c r="R44" s="94"/>
      <c r="S44" s="94"/>
      <c r="T44" s="95"/>
      <c r="U44" s="94"/>
      <c r="V44" s="94"/>
      <c r="W44" s="96"/>
      <c r="X44" s="95"/>
      <c r="Y44" s="94"/>
      <c r="Z44" s="94"/>
      <c r="AA44" s="94"/>
      <c r="AB44" s="99"/>
    </row>
    <row r="45" spans="1:28" ht="13.5">
      <c r="A45" s="94"/>
      <c r="B45" s="94"/>
      <c r="C45" s="94"/>
      <c r="D45" s="98"/>
      <c r="E45" s="94"/>
      <c r="F45" s="94"/>
      <c r="G45" s="94"/>
      <c r="H45" s="95"/>
      <c r="I45" s="94"/>
      <c r="J45" s="94"/>
      <c r="K45" s="96"/>
      <c r="L45" s="95"/>
      <c r="M45" s="94"/>
      <c r="N45" s="94"/>
      <c r="O45" s="94"/>
      <c r="P45" s="95"/>
      <c r="Q45" s="94"/>
      <c r="R45" s="94"/>
      <c r="S45" s="94"/>
      <c r="T45" s="95"/>
      <c r="U45" s="94"/>
      <c r="V45" s="94"/>
      <c r="W45" s="96"/>
      <c r="X45" s="95"/>
      <c r="Y45" s="94"/>
      <c r="Z45" s="94"/>
      <c r="AA45" s="94"/>
      <c r="AB45" s="99"/>
    </row>
    <row r="46" spans="1:28" ht="13.5">
      <c r="A46" s="94"/>
      <c r="B46" s="94"/>
      <c r="C46" s="94"/>
      <c r="D46" s="98"/>
      <c r="E46" s="94"/>
      <c r="F46" s="94"/>
      <c r="G46" s="94"/>
      <c r="H46" s="95"/>
      <c r="I46" s="94"/>
      <c r="J46" s="94"/>
      <c r="K46" s="96"/>
      <c r="L46" s="95"/>
      <c r="M46" s="94"/>
      <c r="N46" s="94"/>
      <c r="O46" s="94"/>
      <c r="P46" s="95"/>
      <c r="Q46" s="94"/>
      <c r="R46" s="94"/>
      <c r="S46" s="94"/>
      <c r="T46" s="95"/>
      <c r="U46" s="94"/>
      <c r="V46" s="94"/>
      <c r="W46" s="96"/>
      <c r="X46" s="95"/>
      <c r="Y46" s="94"/>
      <c r="Z46" s="94"/>
      <c r="AA46" s="94"/>
      <c r="AB46" s="99"/>
    </row>
    <row r="47" spans="1:28" ht="13.5">
      <c r="A47" s="94"/>
      <c r="B47" s="94"/>
      <c r="C47" s="94"/>
      <c r="D47" s="98"/>
      <c r="E47" s="94"/>
      <c r="F47" s="94"/>
      <c r="G47" s="94"/>
      <c r="H47" s="95"/>
      <c r="I47" s="94"/>
      <c r="J47" s="94"/>
      <c r="K47" s="94"/>
      <c r="L47" s="95"/>
      <c r="M47" s="94"/>
      <c r="N47" s="94"/>
      <c r="O47" s="94"/>
      <c r="P47" s="95"/>
      <c r="Q47" s="94"/>
      <c r="R47" s="94"/>
      <c r="S47" s="94"/>
      <c r="T47" s="95"/>
      <c r="U47" s="94"/>
      <c r="V47" s="94"/>
      <c r="W47" s="96"/>
      <c r="X47" s="95"/>
      <c r="Y47" s="94"/>
      <c r="Z47" s="94"/>
      <c r="AA47" s="94"/>
      <c r="AB47" s="99"/>
    </row>
    <row r="48" spans="1:28" ht="13.5">
      <c r="A48" s="94"/>
      <c r="B48" s="94"/>
      <c r="C48" s="94"/>
      <c r="D48" s="98"/>
      <c r="E48" s="94"/>
      <c r="F48" s="94"/>
      <c r="G48" s="94"/>
      <c r="H48" s="95"/>
      <c r="I48" s="94"/>
      <c r="J48" s="94"/>
      <c r="K48" s="94"/>
      <c r="L48" s="95"/>
      <c r="M48" s="94"/>
      <c r="N48" s="94"/>
      <c r="O48" s="94"/>
      <c r="P48" s="95"/>
      <c r="Q48" s="94"/>
      <c r="R48" s="94"/>
      <c r="S48" s="94"/>
      <c r="T48" s="95"/>
      <c r="U48" s="94"/>
      <c r="V48" s="94"/>
      <c r="W48" s="96"/>
      <c r="X48" s="95"/>
      <c r="Y48" s="94"/>
      <c r="Z48" s="94"/>
      <c r="AA48" s="94"/>
      <c r="AB48" s="99"/>
    </row>
    <row r="49" spans="1:28" ht="13.5">
      <c r="A49" s="94"/>
      <c r="B49" s="94"/>
      <c r="C49" s="94"/>
      <c r="D49" s="98"/>
      <c r="E49" s="94"/>
      <c r="F49" s="94"/>
      <c r="G49" s="94"/>
      <c r="H49" s="95"/>
      <c r="I49" s="94"/>
      <c r="J49" s="94"/>
      <c r="K49" s="94"/>
      <c r="L49" s="95"/>
      <c r="M49" s="94"/>
      <c r="N49" s="94"/>
      <c r="O49" s="94"/>
      <c r="P49" s="95"/>
      <c r="Q49" s="94"/>
      <c r="R49" s="94"/>
      <c r="S49" s="94"/>
      <c r="T49" s="95"/>
      <c r="U49" s="94"/>
      <c r="V49" s="94"/>
      <c r="W49" s="96"/>
      <c r="X49" s="95"/>
      <c r="Y49" s="94"/>
      <c r="Z49" s="94"/>
      <c r="AA49" s="94"/>
      <c r="AB49" s="99"/>
    </row>
    <row r="50" spans="1:28" ht="13.5">
      <c r="A50" s="94"/>
      <c r="B50" s="94"/>
      <c r="C50" s="94"/>
      <c r="D50" s="98"/>
      <c r="E50" s="94"/>
      <c r="F50" s="94"/>
      <c r="G50" s="94"/>
      <c r="H50" s="95"/>
      <c r="I50" s="94"/>
      <c r="J50" s="94"/>
      <c r="K50" s="94"/>
      <c r="L50" s="95"/>
      <c r="M50" s="94"/>
      <c r="N50" s="94"/>
      <c r="O50" s="94"/>
      <c r="P50" s="95"/>
      <c r="Q50" s="94"/>
      <c r="R50" s="94"/>
      <c r="S50" s="94"/>
      <c r="T50" s="95"/>
      <c r="U50" s="94"/>
      <c r="V50" s="94"/>
      <c r="W50" s="96"/>
      <c r="X50" s="95"/>
      <c r="Y50" s="94"/>
      <c r="Z50" s="94"/>
      <c r="AA50" s="94"/>
      <c r="AB50" s="99"/>
    </row>
    <row r="51" spans="1:28" ht="13.5">
      <c r="A51" s="94"/>
      <c r="B51" s="94"/>
      <c r="C51" s="94"/>
      <c r="D51" s="98"/>
      <c r="E51" s="94"/>
      <c r="F51" s="94"/>
      <c r="G51" s="94"/>
      <c r="H51" s="95"/>
      <c r="I51" s="94"/>
      <c r="J51" s="94"/>
      <c r="K51" s="94"/>
      <c r="L51" s="95"/>
      <c r="M51" s="94"/>
      <c r="N51" s="94"/>
      <c r="O51" s="94"/>
      <c r="P51" s="95"/>
      <c r="Q51" s="94"/>
      <c r="R51" s="94"/>
      <c r="S51" s="94"/>
      <c r="T51" s="95"/>
      <c r="U51" s="94"/>
      <c r="V51" s="94"/>
      <c r="W51" s="96"/>
      <c r="X51" s="95"/>
      <c r="Y51" s="94"/>
      <c r="Z51" s="94"/>
      <c r="AA51" s="94"/>
      <c r="AB51" s="99"/>
    </row>
    <row r="52" spans="1:28" ht="13.5">
      <c r="A52" s="94"/>
      <c r="B52" s="94"/>
      <c r="C52" s="94"/>
      <c r="D52" s="98"/>
      <c r="E52" s="94"/>
      <c r="F52" s="94"/>
      <c r="G52" s="94"/>
      <c r="H52" s="95"/>
      <c r="I52" s="94"/>
      <c r="J52" s="94"/>
      <c r="K52" s="94"/>
      <c r="L52" s="95"/>
      <c r="M52" s="94"/>
      <c r="N52" s="94"/>
      <c r="O52" s="94"/>
      <c r="P52" s="95"/>
      <c r="Q52" s="94"/>
      <c r="R52" s="94"/>
      <c r="S52" s="94"/>
      <c r="T52" s="95"/>
      <c r="U52" s="94"/>
      <c r="V52" s="94"/>
      <c r="W52" s="96"/>
      <c r="X52" s="95"/>
      <c r="Y52" s="94"/>
      <c r="Z52" s="94"/>
      <c r="AA52" s="94"/>
      <c r="AB52" s="99"/>
    </row>
    <row r="53" spans="1:28" ht="13.5">
      <c r="A53" s="94"/>
      <c r="B53" s="94"/>
      <c r="C53" s="94"/>
      <c r="D53" s="98"/>
      <c r="E53" s="94"/>
      <c r="F53" s="94"/>
      <c r="G53" s="94"/>
      <c r="H53" s="95"/>
      <c r="I53" s="94"/>
      <c r="J53" s="94"/>
      <c r="K53" s="94"/>
      <c r="L53" s="95"/>
      <c r="M53" s="94"/>
      <c r="N53" s="94"/>
      <c r="O53" s="94"/>
      <c r="P53" s="95"/>
      <c r="Q53" s="94"/>
      <c r="R53" s="94"/>
      <c r="S53" s="94"/>
      <c r="T53" s="95"/>
      <c r="U53" s="94"/>
      <c r="V53" s="94"/>
      <c r="W53" s="96"/>
      <c r="X53" s="95"/>
      <c r="Y53" s="94"/>
      <c r="Z53" s="94"/>
      <c r="AA53" s="94"/>
      <c r="AB53" s="99"/>
    </row>
    <row r="54" spans="1:28" ht="13.5">
      <c r="A54" s="94"/>
      <c r="B54" s="94"/>
      <c r="C54" s="94"/>
      <c r="D54" s="98"/>
      <c r="E54" s="94"/>
      <c r="F54" s="94"/>
      <c r="G54" s="94"/>
      <c r="H54" s="95"/>
      <c r="I54" s="94"/>
      <c r="J54" s="94"/>
      <c r="K54" s="94"/>
      <c r="L54" s="95"/>
      <c r="M54" s="94"/>
      <c r="N54" s="94"/>
      <c r="O54" s="94"/>
      <c r="P54" s="95"/>
      <c r="Q54" s="94"/>
      <c r="R54" s="94"/>
      <c r="S54" s="94"/>
      <c r="T54" s="95"/>
      <c r="U54" s="94"/>
      <c r="V54" s="94"/>
      <c r="W54" s="96"/>
      <c r="X54" s="95"/>
      <c r="Y54" s="94"/>
      <c r="Z54" s="94"/>
      <c r="AA54" s="94"/>
      <c r="AB54" s="99"/>
    </row>
    <row r="55" spans="1:28" ht="13.5">
      <c r="A55" s="94"/>
      <c r="B55" s="94"/>
      <c r="C55" s="94"/>
      <c r="D55" s="98"/>
      <c r="E55" s="94"/>
      <c r="F55" s="94"/>
      <c r="G55" s="94"/>
      <c r="H55" s="95"/>
      <c r="I55" s="94"/>
      <c r="J55" s="94"/>
      <c r="K55" s="94"/>
      <c r="L55" s="95"/>
      <c r="M55" s="94"/>
      <c r="N55" s="94"/>
      <c r="O55" s="94"/>
      <c r="P55" s="95"/>
      <c r="Q55" s="94"/>
      <c r="R55" s="94"/>
      <c r="S55" s="94"/>
      <c r="T55" s="95"/>
      <c r="U55" s="94"/>
      <c r="V55" s="94"/>
      <c r="W55" s="96"/>
      <c r="X55" s="95"/>
      <c r="Y55" s="94"/>
      <c r="Z55" s="94"/>
      <c r="AA55" s="94"/>
      <c r="AB55" s="99"/>
    </row>
    <row r="56" spans="1:28" ht="13.5">
      <c r="A56" s="94"/>
      <c r="B56" s="94"/>
      <c r="C56" s="94"/>
      <c r="D56" s="98"/>
      <c r="E56" s="94"/>
      <c r="F56" s="94"/>
      <c r="G56" s="94"/>
      <c r="H56" s="95"/>
      <c r="I56" s="94"/>
      <c r="J56" s="94"/>
      <c r="K56" s="94"/>
      <c r="L56" s="95"/>
      <c r="M56" s="94"/>
      <c r="N56" s="94"/>
      <c r="O56" s="94"/>
      <c r="P56" s="95"/>
      <c r="Q56" s="94"/>
      <c r="R56" s="94"/>
      <c r="S56" s="94"/>
      <c r="T56" s="95"/>
      <c r="U56" s="94"/>
      <c r="V56" s="94"/>
      <c r="W56" s="96"/>
      <c r="X56" s="95"/>
      <c r="Y56" s="94"/>
      <c r="Z56" s="94"/>
      <c r="AA56" s="94"/>
      <c r="AB56" s="99"/>
    </row>
    <row r="57" spans="1:28" ht="13.5">
      <c r="A57" s="94"/>
      <c r="B57" s="94"/>
      <c r="C57" s="94"/>
      <c r="D57" s="98"/>
      <c r="E57" s="94"/>
      <c r="F57" s="94"/>
      <c r="G57" s="94"/>
      <c r="H57" s="95"/>
      <c r="I57" s="94"/>
      <c r="J57" s="94"/>
      <c r="K57" s="96"/>
      <c r="L57" s="95"/>
      <c r="M57" s="94"/>
      <c r="N57" s="94"/>
      <c r="O57" s="94"/>
      <c r="P57" s="95"/>
      <c r="Q57" s="94"/>
      <c r="R57" s="94"/>
      <c r="S57" s="94"/>
      <c r="T57" s="95"/>
      <c r="U57" s="94"/>
      <c r="V57" s="94"/>
      <c r="W57" s="96"/>
      <c r="X57" s="95"/>
      <c r="Y57" s="94"/>
      <c r="Z57" s="94"/>
      <c r="AA57" s="94"/>
      <c r="AB57" s="99"/>
    </row>
    <row r="58" spans="1:28" ht="13.5">
      <c r="A58" s="94"/>
      <c r="B58" s="94"/>
      <c r="C58" s="94"/>
      <c r="D58" s="98"/>
      <c r="E58" s="94"/>
      <c r="F58" s="94"/>
      <c r="G58" s="94"/>
      <c r="H58" s="95"/>
      <c r="I58" s="94"/>
      <c r="J58" s="94"/>
      <c r="K58" s="96"/>
      <c r="L58" s="95"/>
      <c r="M58" s="94"/>
      <c r="N58" s="94"/>
      <c r="O58" s="94"/>
      <c r="P58" s="95"/>
      <c r="Q58" s="94"/>
      <c r="R58" s="94"/>
      <c r="S58" s="94"/>
      <c r="T58" s="95"/>
      <c r="U58" s="94"/>
      <c r="V58" s="94"/>
      <c r="W58" s="96"/>
      <c r="X58" s="95"/>
      <c r="Y58" s="94"/>
      <c r="Z58" s="94"/>
      <c r="AA58" s="94"/>
      <c r="AB58" s="99"/>
    </row>
    <row r="59" spans="1:28" ht="13.5">
      <c r="A59" s="94"/>
      <c r="B59" s="94"/>
      <c r="C59" s="94"/>
      <c r="D59" s="98"/>
      <c r="E59" s="94"/>
      <c r="F59" s="94"/>
      <c r="G59" s="94"/>
      <c r="H59" s="95"/>
      <c r="I59" s="94"/>
      <c r="J59" s="94"/>
      <c r="K59" s="96"/>
      <c r="L59" s="95"/>
      <c r="M59" s="94"/>
      <c r="N59" s="94"/>
      <c r="O59" s="94"/>
      <c r="P59" s="95"/>
      <c r="Q59" s="94"/>
      <c r="R59" s="94"/>
      <c r="S59" s="94"/>
      <c r="T59" s="95"/>
      <c r="U59" s="94"/>
      <c r="V59" s="94"/>
      <c r="W59" s="96"/>
      <c r="X59" s="95"/>
      <c r="Y59" s="94"/>
      <c r="Z59" s="94"/>
      <c r="AA59" s="94"/>
      <c r="AB59" s="99"/>
    </row>
    <row r="60" spans="1:28" ht="13.5">
      <c r="A60" s="94"/>
      <c r="B60" s="94"/>
      <c r="C60" s="94"/>
      <c r="D60" s="98"/>
      <c r="E60" s="94"/>
      <c r="F60" s="94"/>
      <c r="G60" s="94"/>
      <c r="H60" s="95"/>
      <c r="I60" s="94"/>
      <c r="J60" s="94"/>
      <c r="K60" s="94"/>
      <c r="L60" s="95"/>
      <c r="M60" s="94"/>
      <c r="N60" s="94"/>
      <c r="O60" s="94"/>
      <c r="P60" s="95"/>
      <c r="Q60" s="94"/>
      <c r="R60" s="94"/>
      <c r="S60" s="94"/>
      <c r="T60" s="95"/>
      <c r="U60" s="94"/>
      <c r="V60" s="94"/>
      <c r="W60" s="96"/>
      <c r="X60" s="95"/>
      <c r="Y60" s="94"/>
      <c r="Z60" s="94"/>
      <c r="AA60" s="94"/>
      <c r="AB60" s="99"/>
    </row>
    <row r="61" spans="1:28" ht="13.5">
      <c r="A61" s="94"/>
      <c r="B61" s="94"/>
      <c r="C61" s="94"/>
      <c r="D61" s="98"/>
      <c r="E61" s="94"/>
      <c r="F61" s="94"/>
      <c r="G61" s="94"/>
      <c r="H61" s="95"/>
      <c r="I61" s="94"/>
      <c r="J61" s="94"/>
      <c r="K61" s="94"/>
      <c r="L61" s="95"/>
      <c r="M61" s="94"/>
      <c r="N61" s="94"/>
      <c r="O61" s="94"/>
      <c r="P61" s="95"/>
      <c r="Q61" s="94"/>
      <c r="R61" s="94"/>
      <c r="S61" s="94"/>
      <c r="T61" s="95"/>
      <c r="U61" s="94"/>
      <c r="V61" s="94"/>
      <c r="W61" s="96"/>
      <c r="X61" s="95"/>
      <c r="Y61" s="94"/>
      <c r="Z61" s="94"/>
      <c r="AA61" s="94"/>
      <c r="AB61" s="99"/>
    </row>
    <row r="62" spans="1:28" ht="13.5">
      <c r="A62" s="94"/>
      <c r="B62" s="94"/>
      <c r="C62" s="94"/>
      <c r="D62" s="98"/>
      <c r="E62" s="94"/>
      <c r="F62" s="94"/>
      <c r="G62" s="94"/>
      <c r="H62" s="95"/>
      <c r="I62" s="94"/>
      <c r="J62" s="94"/>
      <c r="K62" s="94"/>
      <c r="L62" s="95"/>
      <c r="M62" s="94"/>
      <c r="N62" s="94"/>
      <c r="O62" s="94"/>
      <c r="P62" s="95"/>
      <c r="Q62" s="94"/>
      <c r="R62" s="94"/>
      <c r="S62" s="94"/>
      <c r="T62" s="95"/>
      <c r="U62" s="94"/>
      <c r="V62" s="94"/>
      <c r="W62" s="96"/>
      <c r="X62" s="95"/>
      <c r="Y62" s="94"/>
      <c r="Z62" s="94"/>
      <c r="AA62" s="94"/>
      <c r="AB62" s="99"/>
    </row>
    <row r="63" spans="1:28" ht="13.5">
      <c r="A63" s="94"/>
      <c r="B63" s="94"/>
      <c r="C63" s="94"/>
      <c r="D63" s="98"/>
      <c r="E63" s="94"/>
      <c r="F63" s="94"/>
      <c r="G63" s="94"/>
      <c r="H63" s="95"/>
      <c r="I63" s="94"/>
      <c r="J63" s="94"/>
      <c r="K63" s="94"/>
      <c r="L63" s="95"/>
      <c r="M63" s="94"/>
      <c r="N63" s="94"/>
      <c r="O63" s="94"/>
      <c r="P63" s="95"/>
      <c r="Q63" s="94"/>
      <c r="R63" s="94"/>
      <c r="S63" s="94"/>
      <c r="T63" s="95"/>
      <c r="U63" s="94"/>
      <c r="V63" s="94"/>
      <c r="W63" s="96"/>
      <c r="X63" s="95"/>
      <c r="Y63" s="94"/>
      <c r="Z63" s="94"/>
      <c r="AA63" s="94"/>
      <c r="AB63" s="99"/>
    </row>
    <row r="64" spans="1:28" ht="13.5">
      <c r="A64" s="94"/>
      <c r="B64" s="94"/>
      <c r="C64" s="94"/>
      <c r="D64" s="98"/>
      <c r="E64" s="94"/>
      <c r="F64" s="94"/>
      <c r="G64" s="94"/>
      <c r="H64" s="95"/>
      <c r="I64" s="94"/>
      <c r="J64" s="94"/>
      <c r="K64" s="94"/>
      <c r="L64" s="95"/>
      <c r="M64" s="94"/>
      <c r="N64" s="94"/>
      <c r="O64" s="94"/>
      <c r="P64" s="95"/>
      <c r="Q64" s="94"/>
      <c r="R64" s="94"/>
      <c r="S64" s="94"/>
      <c r="T64" s="95"/>
      <c r="U64" s="94"/>
      <c r="V64" s="94"/>
      <c r="W64" s="96"/>
      <c r="X64" s="95"/>
      <c r="Y64" s="94"/>
      <c r="Z64" s="94"/>
      <c r="AA64" s="94"/>
      <c r="AB64" s="99"/>
    </row>
    <row r="65" spans="1:28" ht="13.5">
      <c r="A65" s="94"/>
      <c r="B65" s="94"/>
      <c r="C65" s="94"/>
      <c r="D65" s="98"/>
      <c r="E65" s="94"/>
      <c r="F65" s="94"/>
      <c r="G65" s="94"/>
      <c r="H65" s="95"/>
      <c r="I65" s="94"/>
      <c r="J65" s="94"/>
      <c r="K65" s="94"/>
      <c r="L65" s="95"/>
      <c r="M65" s="94"/>
      <c r="N65" s="94"/>
      <c r="O65" s="94"/>
      <c r="P65" s="95"/>
      <c r="Q65" s="94"/>
      <c r="R65" s="94"/>
      <c r="S65" s="94"/>
      <c r="T65" s="95"/>
      <c r="U65" s="94"/>
      <c r="V65" s="94"/>
      <c r="W65" s="96"/>
      <c r="X65" s="95"/>
      <c r="Y65" s="94"/>
      <c r="Z65" s="94"/>
      <c r="AA65" s="94"/>
      <c r="AB65" s="99"/>
    </row>
    <row r="66" spans="1:28" ht="13.5">
      <c r="A66" s="94"/>
      <c r="B66" s="94"/>
      <c r="C66" s="94"/>
      <c r="D66" s="98"/>
      <c r="E66" s="94"/>
      <c r="F66" s="94"/>
      <c r="G66" s="94"/>
      <c r="H66" s="95"/>
      <c r="I66" s="94"/>
      <c r="J66" s="94"/>
      <c r="K66" s="96"/>
      <c r="L66" s="95"/>
      <c r="M66" s="94"/>
      <c r="N66" s="94"/>
      <c r="O66" s="94"/>
      <c r="P66" s="95"/>
      <c r="Q66" s="94"/>
      <c r="R66" s="94"/>
      <c r="S66" s="94"/>
      <c r="T66" s="95"/>
      <c r="U66" s="94"/>
      <c r="V66" s="94"/>
      <c r="W66" s="96"/>
      <c r="X66" s="95"/>
      <c r="Y66" s="94"/>
      <c r="Z66" s="94"/>
      <c r="AA66" s="94"/>
      <c r="AB66" s="99"/>
    </row>
    <row r="67" spans="1:28" ht="13.5">
      <c r="A67" s="94"/>
      <c r="B67" s="94"/>
      <c r="C67" s="94"/>
      <c r="D67" s="98"/>
      <c r="E67" s="94"/>
      <c r="F67" s="94"/>
      <c r="G67" s="94"/>
      <c r="H67" s="95"/>
      <c r="I67" s="94"/>
      <c r="J67" s="94"/>
      <c r="K67" s="96"/>
      <c r="L67" s="95"/>
      <c r="M67" s="94"/>
      <c r="N67" s="94"/>
      <c r="O67" s="94"/>
      <c r="P67" s="95"/>
      <c r="Q67" s="94"/>
      <c r="R67" s="94"/>
      <c r="S67" s="94"/>
      <c r="T67" s="95"/>
      <c r="U67" s="94"/>
      <c r="V67" s="94"/>
      <c r="W67" s="96"/>
      <c r="X67" s="95"/>
      <c r="Y67" s="94"/>
      <c r="Z67" s="94"/>
      <c r="AA67" s="94"/>
      <c r="AB67" s="99"/>
    </row>
    <row r="68" spans="1:28" ht="13.5">
      <c r="A68" s="94"/>
      <c r="B68" s="94"/>
      <c r="C68" s="94"/>
      <c r="D68" s="98"/>
      <c r="E68" s="94"/>
      <c r="F68" s="94"/>
      <c r="G68" s="94"/>
      <c r="H68" s="95"/>
      <c r="I68" s="94"/>
      <c r="J68" s="94"/>
      <c r="K68" s="96"/>
      <c r="L68" s="95"/>
      <c r="M68" s="94"/>
      <c r="N68" s="94"/>
      <c r="O68" s="94"/>
      <c r="P68" s="95"/>
      <c r="Q68" s="94"/>
      <c r="R68" s="94"/>
      <c r="S68" s="94"/>
      <c r="T68" s="95"/>
      <c r="U68" s="94"/>
      <c r="V68" s="94"/>
      <c r="W68" s="96"/>
      <c r="X68" s="95"/>
      <c r="Y68" s="94"/>
      <c r="Z68" s="94"/>
      <c r="AA68" s="94"/>
      <c r="AB68" s="99"/>
    </row>
    <row r="69" spans="1:28" ht="13.5">
      <c r="A69" s="94"/>
      <c r="B69" s="94"/>
      <c r="C69" s="94"/>
      <c r="D69" s="98"/>
      <c r="E69" s="94"/>
      <c r="F69" s="94"/>
      <c r="G69" s="94"/>
      <c r="H69" s="95"/>
      <c r="I69" s="94"/>
      <c r="J69" s="94"/>
      <c r="K69" s="96"/>
      <c r="L69" s="95"/>
      <c r="M69" s="94"/>
      <c r="N69" s="94"/>
      <c r="O69" s="94"/>
      <c r="P69" s="95"/>
      <c r="Q69" s="94"/>
      <c r="R69" s="94"/>
      <c r="S69" s="94"/>
      <c r="T69" s="95"/>
      <c r="U69" s="94"/>
      <c r="V69" s="94"/>
      <c r="W69" s="96"/>
      <c r="X69" s="95"/>
      <c r="Y69" s="94"/>
      <c r="Z69" s="94"/>
      <c r="AA69" s="94"/>
      <c r="AB69" s="99"/>
    </row>
    <row r="70" spans="1:28" ht="13.5">
      <c r="A70" s="94"/>
      <c r="B70" s="94"/>
      <c r="C70" s="94"/>
      <c r="D70" s="98"/>
      <c r="E70" s="94"/>
      <c r="F70" s="94"/>
      <c r="G70" s="94"/>
      <c r="H70" s="95"/>
      <c r="I70" s="94"/>
      <c r="J70" s="94"/>
      <c r="K70" s="96"/>
      <c r="L70" s="95"/>
      <c r="M70" s="94"/>
      <c r="N70" s="94"/>
      <c r="O70" s="94"/>
      <c r="P70" s="95"/>
      <c r="Q70" s="94"/>
      <c r="R70" s="94"/>
      <c r="S70" s="94"/>
      <c r="T70" s="95"/>
      <c r="U70" s="94"/>
      <c r="V70" s="94"/>
      <c r="W70" s="96"/>
      <c r="X70" s="95"/>
      <c r="Y70" s="94"/>
      <c r="Z70" s="94"/>
      <c r="AA70" s="94"/>
      <c r="AB70" s="99"/>
    </row>
    <row r="71" spans="1:28" ht="13.5">
      <c r="A71" s="94"/>
      <c r="B71" s="94"/>
      <c r="C71" s="94"/>
      <c r="D71" s="98"/>
      <c r="E71" s="94"/>
      <c r="F71" s="94"/>
      <c r="G71" s="94"/>
      <c r="H71" s="95"/>
      <c r="I71" s="94"/>
      <c r="J71" s="94"/>
      <c r="K71" s="96"/>
      <c r="L71" s="95"/>
      <c r="M71" s="94"/>
      <c r="N71" s="94"/>
      <c r="O71" s="94"/>
      <c r="P71" s="95"/>
      <c r="Q71" s="94"/>
      <c r="R71" s="94"/>
      <c r="S71" s="94"/>
      <c r="T71" s="95"/>
      <c r="U71" s="94"/>
      <c r="V71" s="94"/>
      <c r="W71" s="96"/>
      <c r="X71" s="95"/>
      <c r="Y71" s="94"/>
      <c r="Z71" s="94"/>
      <c r="AA71" s="94"/>
      <c r="AB71" s="99"/>
    </row>
    <row r="72" spans="1:28" ht="13.5">
      <c r="A72" s="94"/>
      <c r="B72" s="94"/>
      <c r="C72" s="94"/>
      <c r="D72" s="98"/>
      <c r="E72" s="94"/>
      <c r="F72" s="94"/>
      <c r="G72" s="94"/>
      <c r="H72" s="95"/>
      <c r="I72" s="94"/>
      <c r="J72" s="94"/>
      <c r="K72" s="96"/>
      <c r="L72" s="95"/>
      <c r="M72" s="94"/>
      <c r="N72" s="94"/>
      <c r="O72" s="94"/>
      <c r="P72" s="95"/>
      <c r="Q72" s="94"/>
      <c r="R72" s="94"/>
      <c r="S72" s="94"/>
      <c r="T72" s="95"/>
      <c r="U72" s="94"/>
      <c r="V72" s="94"/>
      <c r="W72" s="96"/>
      <c r="X72" s="95"/>
      <c r="Y72" s="94"/>
      <c r="Z72" s="94"/>
      <c r="AA72" s="94"/>
      <c r="AB72" s="99"/>
    </row>
    <row r="73" spans="1:28" ht="13.5">
      <c r="A73" s="94"/>
      <c r="B73" s="94"/>
      <c r="C73" s="94"/>
      <c r="D73" s="98"/>
      <c r="E73" s="94"/>
      <c r="F73" s="94"/>
      <c r="G73" s="94"/>
      <c r="H73" s="95"/>
      <c r="I73" s="94"/>
      <c r="J73" s="94"/>
      <c r="K73" s="96"/>
      <c r="L73" s="95"/>
      <c r="M73" s="94"/>
      <c r="N73" s="94"/>
      <c r="O73" s="94"/>
      <c r="P73" s="95"/>
      <c r="Q73" s="94"/>
      <c r="R73" s="94"/>
      <c r="S73" s="94"/>
      <c r="T73" s="95"/>
      <c r="U73" s="94"/>
      <c r="V73" s="94"/>
      <c r="W73" s="96"/>
      <c r="X73" s="95"/>
      <c r="Y73" s="94"/>
      <c r="Z73" s="94"/>
      <c r="AA73" s="94"/>
      <c r="AB73" s="99"/>
    </row>
    <row r="74" spans="1:28" ht="13.5">
      <c r="A74" s="94"/>
      <c r="B74" s="94"/>
      <c r="C74" s="94"/>
      <c r="D74" s="98"/>
      <c r="E74" s="94"/>
      <c r="F74" s="94"/>
      <c r="G74" s="94"/>
      <c r="H74" s="95"/>
      <c r="I74" s="94"/>
      <c r="J74" s="94"/>
      <c r="K74" s="96"/>
      <c r="L74" s="95"/>
      <c r="M74" s="94"/>
      <c r="N74" s="94"/>
      <c r="O74" s="94"/>
      <c r="P74" s="95"/>
      <c r="Q74" s="94"/>
      <c r="R74" s="94"/>
      <c r="S74" s="94"/>
      <c r="T74" s="95"/>
      <c r="U74" s="94"/>
      <c r="V74" s="94"/>
      <c r="W74" s="96"/>
      <c r="X74" s="95"/>
      <c r="Y74" s="94"/>
      <c r="Z74" s="94"/>
      <c r="AA74" s="94"/>
      <c r="AB74" s="99"/>
    </row>
    <row r="75" spans="1:28" ht="13.5">
      <c r="A75" s="94"/>
      <c r="B75" s="94"/>
      <c r="C75" s="94"/>
      <c r="D75" s="98"/>
      <c r="E75" s="94"/>
      <c r="F75" s="94"/>
      <c r="G75" s="94"/>
      <c r="H75" s="95"/>
      <c r="I75" s="94"/>
      <c r="J75" s="94"/>
      <c r="K75" s="96"/>
      <c r="L75" s="95"/>
      <c r="M75" s="94"/>
      <c r="N75" s="94"/>
      <c r="O75" s="94"/>
      <c r="P75" s="95"/>
      <c r="Q75" s="94"/>
      <c r="R75" s="94"/>
      <c r="S75" s="94"/>
      <c r="T75" s="95"/>
      <c r="U75" s="94"/>
      <c r="V75" s="94"/>
      <c r="W75" s="96"/>
      <c r="X75" s="95"/>
      <c r="Y75" s="94"/>
      <c r="Z75" s="94"/>
      <c r="AA75" s="94"/>
      <c r="AB75" s="99"/>
    </row>
    <row r="76" spans="1:28" ht="13.5">
      <c r="A76" s="94"/>
      <c r="B76" s="94"/>
      <c r="C76" s="94"/>
      <c r="D76" s="98"/>
      <c r="E76" s="94"/>
      <c r="F76" s="94"/>
      <c r="G76" s="94"/>
      <c r="H76" s="95"/>
      <c r="I76" s="94"/>
      <c r="J76" s="94"/>
      <c r="K76" s="96"/>
      <c r="L76" s="95"/>
      <c r="M76" s="94"/>
      <c r="N76" s="94"/>
      <c r="O76" s="94"/>
      <c r="P76" s="95"/>
      <c r="Q76" s="94"/>
      <c r="R76" s="94"/>
      <c r="S76" s="94"/>
      <c r="T76" s="95"/>
      <c r="U76" s="94"/>
      <c r="V76" s="94"/>
      <c r="W76" s="96"/>
      <c r="X76" s="95"/>
      <c r="Y76" s="94"/>
      <c r="Z76" s="94"/>
      <c r="AA76" s="94"/>
      <c r="AB76" s="99"/>
    </row>
    <row r="77" spans="1:28" ht="13.5">
      <c r="A77" s="94"/>
      <c r="B77" s="94"/>
      <c r="C77" s="94"/>
      <c r="D77" s="98"/>
      <c r="E77" s="94"/>
      <c r="F77" s="94"/>
      <c r="G77" s="94"/>
      <c r="H77" s="95"/>
      <c r="I77" s="94"/>
      <c r="J77" s="94"/>
      <c r="K77" s="96"/>
      <c r="L77" s="95"/>
      <c r="M77" s="94"/>
      <c r="N77" s="94"/>
      <c r="O77" s="94"/>
      <c r="P77" s="95"/>
      <c r="Q77" s="94"/>
      <c r="R77" s="94"/>
      <c r="S77" s="94"/>
      <c r="T77" s="95"/>
      <c r="U77" s="94"/>
      <c r="V77" s="94"/>
      <c r="W77" s="96"/>
      <c r="X77" s="95"/>
      <c r="Y77" s="94"/>
      <c r="Z77" s="94"/>
      <c r="AA77" s="94"/>
      <c r="AB77" s="99"/>
    </row>
    <row r="78" spans="1:28" ht="13.5">
      <c r="A78" s="94"/>
      <c r="B78" s="94"/>
      <c r="C78" s="94"/>
      <c r="D78" s="98"/>
      <c r="E78" s="94"/>
      <c r="F78" s="94"/>
      <c r="G78" s="94"/>
      <c r="H78" s="95"/>
      <c r="I78" s="94"/>
      <c r="J78" s="94"/>
      <c r="K78" s="96"/>
      <c r="L78" s="95"/>
      <c r="M78" s="94"/>
      <c r="N78" s="94"/>
      <c r="O78" s="94"/>
      <c r="P78" s="95"/>
      <c r="Q78" s="94"/>
      <c r="R78" s="94"/>
      <c r="S78" s="94"/>
      <c r="T78" s="95"/>
      <c r="U78" s="94"/>
      <c r="V78" s="94"/>
      <c r="W78" s="96"/>
      <c r="X78" s="95"/>
      <c r="Y78" s="94"/>
      <c r="Z78" s="94"/>
      <c r="AA78" s="94"/>
      <c r="AB78" s="99"/>
    </row>
    <row r="79" spans="1:28" ht="13.5">
      <c r="A79" s="94"/>
      <c r="B79" s="94"/>
      <c r="C79" s="94"/>
      <c r="D79" s="98"/>
      <c r="E79" s="94"/>
      <c r="F79" s="94"/>
      <c r="G79" s="94"/>
      <c r="H79" s="95"/>
      <c r="I79" s="94"/>
      <c r="J79" s="94"/>
      <c r="K79" s="96"/>
      <c r="L79" s="95"/>
      <c r="M79" s="94"/>
      <c r="N79" s="94"/>
      <c r="O79" s="94"/>
      <c r="P79" s="95"/>
      <c r="Q79" s="94"/>
      <c r="R79" s="94"/>
      <c r="S79" s="94"/>
      <c r="T79" s="95"/>
      <c r="U79" s="94"/>
      <c r="V79" s="94"/>
      <c r="W79" s="96"/>
      <c r="X79" s="95"/>
      <c r="Y79" s="94"/>
      <c r="Z79" s="94"/>
      <c r="AA79" s="94"/>
      <c r="AB79" s="99"/>
    </row>
    <row r="80" spans="1:28" ht="13.5">
      <c r="A80" s="94"/>
      <c r="B80" s="94"/>
      <c r="C80" s="94"/>
      <c r="D80" s="98"/>
      <c r="E80" s="94"/>
      <c r="F80" s="94"/>
      <c r="G80" s="94"/>
      <c r="H80" s="95"/>
      <c r="I80" s="94"/>
      <c r="J80" s="94"/>
      <c r="K80" s="96"/>
      <c r="L80" s="95"/>
      <c r="M80" s="94"/>
      <c r="N80" s="94"/>
      <c r="O80" s="94"/>
      <c r="P80" s="95"/>
      <c r="Q80" s="94"/>
      <c r="R80" s="94"/>
      <c r="S80" s="94"/>
      <c r="T80" s="95"/>
      <c r="U80" s="94"/>
      <c r="V80" s="94"/>
      <c r="W80" s="96"/>
      <c r="X80" s="95"/>
      <c r="Y80" s="94"/>
      <c r="Z80" s="94"/>
      <c r="AA80" s="94"/>
      <c r="AB80" s="99"/>
    </row>
    <row r="81" spans="1:28" ht="13.5">
      <c r="A81" s="94"/>
      <c r="B81" s="94"/>
      <c r="C81" s="94"/>
      <c r="D81" s="98"/>
      <c r="E81" s="94"/>
      <c r="F81" s="94"/>
      <c r="G81" s="94"/>
      <c r="H81" s="95"/>
      <c r="I81" s="94"/>
      <c r="J81" s="94"/>
      <c r="K81" s="96"/>
      <c r="L81" s="95"/>
      <c r="M81" s="94"/>
      <c r="N81" s="94"/>
      <c r="O81" s="94"/>
      <c r="P81" s="95"/>
      <c r="Q81" s="94"/>
      <c r="R81" s="94"/>
      <c r="S81" s="94"/>
      <c r="T81" s="95"/>
      <c r="U81" s="94"/>
      <c r="V81" s="94"/>
      <c r="W81" s="96"/>
      <c r="X81" s="95"/>
      <c r="Y81" s="94"/>
      <c r="Z81" s="94"/>
      <c r="AA81" s="94"/>
      <c r="AB81" s="99"/>
    </row>
    <row r="82" spans="1:28" ht="13.5">
      <c r="A82" s="94"/>
      <c r="B82" s="94"/>
      <c r="C82" s="94"/>
      <c r="D82" s="98"/>
      <c r="E82" s="94"/>
      <c r="F82" s="94"/>
      <c r="G82" s="94"/>
      <c r="H82" s="95"/>
      <c r="I82" s="94"/>
      <c r="J82" s="94"/>
      <c r="K82" s="96"/>
      <c r="L82" s="95"/>
      <c r="M82" s="94"/>
      <c r="N82" s="94"/>
      <c r="O82" s="94"/>
      <c r="P82" s="95"/>
      <c r="Q82" s="94"/>
      <c r="R82" s="94"/>
      <c r="S82" s="94"/>
      <c r="T82" s="95"/>
      <c r="U82" s="94"/>
      <c r="V82" s="94"/>
      <c r="W82" s="96"/>
      <c r="X82" s="95"/>
      <c r="Y82" s="94"/>
      <c r="Z82" s="94"/>
      <c r="AA82" s="94"/>
      <c r="AB82" s="99"/>
    </row>
    <row r="83" spans="1:28" ht="13.5">
      <c r="A83" s="94"/>
      <c r="B83" s="94"/>
      <c r="C83" s="94"/>
      <c r="D83" s="98"/>
      <c r="E83" s="94"/>
      <c r="F83" s="94"/>
      <c r="G83" s="94"/>
      <c r="H83" s="95"/>
      <c r="I83" s="94"/>
      <c r="J83" s="94"/>
      <c r="K83" s="96"/>
      <c r="L83" s="95"/>
      <c r="M83" s="94"/>
      <c r="N83" s="94"/>
      <c r="O83" s="94"/>
      <c r="P83" s="95"/>
      <c r="Q83" s="94"/>
      <c r="R83" s="94"/>
      <c r="S83" s="94"/>
      <c r="T83" s="95"/>
      <c r="U83" s="94"/>
      <c r="V83" s="94"/>
      <c r="W83" s="96"/>
      <c r="X83" s="95"/>
      <c r="Y83" s="94"/>
      <c r="Z83" s="94"/>
      <c r="AA83" s="94"/>
      <c r="AB83" s="99"/>
    </row>
    <row r="84" spans="1:28" ht="13.5">
      <c r="A84" s="94"/>
      <c r="B84" s="94"/>
      <c r="C84" s="94"/>
      <c r="D84" s="98"/>
      <c r="E84" s="94"/>
      <c r="F84" s="94"/>
      <c r="G84" s="94"/>
      <c r="H84" s="95"/>
      <c r="I84" s="94"/>
      <c r="J84" s="94"/>
      <c r="K84" s="94"/>
      <c r="L84" s="95"/>
      <c r="M84" s="94"/>
      <c r="N84" s="94"/>
      <c r="O84" s="94"/>
      <c r="P84" s="95"/>
      <c r="Q84" s="94"/>
      <c r="R84" s="94"/>
      <c r="S84" s="94"/>
      <c r="T84" s="95"/>
      <c r="U84" s="94"/>
      <c r="V84" s="94"/>
      <c r="W84" s="96"/>
      <c r="X84" s="95"/>
      <c r="Y84" s="94"/>
      <c r="Z84" s="94"/>
      <c r="AA84" s="94"/>
      <c r="AB84" s="99"/>
    </row>
    <row r="85" spans="1:28" ht="13.5">
      <c r="A85" s="94"/>
      <c r="B85" s="94"/>
      <c r="C85" s="94"/>
      <c r="D85" s="98"/>
      <c r="E85" s="94"/>
      <c r="F85" s="94"/>
      <c r="G85" s="94"/>
      <c r="H85" s="95"/>
      <c r="I85" s="94"/>
      <c r="J85" s="94"/>
      <c r="K85" s="96"/>
      <c r="L85" s="95"/>
      <c r="M85" s="94"/>
      <c r="N85" s="94"/>
      <c r="O85" s="94"/>
      <c r="P85" s="95"/>
      <c r="Q85" s="94"/>
      <c r="R85" s="94"/>
      <c r="S85" s="94"/>
      <c r="T85" s="95"/>
      <c r="U85" s="94"/>
      <c r="V85" s="94"/>
      <c r="W85" s="96"/>
      <c r="X85" s="95"/>
      <c r="Y85" s="94"/>
      <c r="Z85" s="94"/>
      <c r="AA85" s="94"/>
      <c r="AB85" s="99"/>
    </row>
    <row r="86" spans="1:28" ht="13.5">
      <c r="A86" s="94"/>
      <c r="B86" s="94"/>
      <c r="C86" s="94"/>
      <c r="D86" s="98"/>
      <c r="E86" s="94"/>
      <c r="F86" s="94"/>
      <c r="G86" s="94"/>
      <c r="H86" s="95"/>
      <c r="I86" s="94"/>
      <c r="J86" s="94"/>
      <c r="K86" s="96"/>
      <c r="L86" s="95"/>
      <c r="M86" s="94"/>
      <c r="N86" s="94"/>
      <c r="O86" s="94"/>
      <c r="P86" s="95"/>
      <c r="Q86" s="94"/>
      <c r="R86" s="94"/>
      <c r="S86" s="94"/>
      <c r="T86" s="95"/>
      <c r="U86" s="94"/>
      <c r="V86" s="94"/>
      <c r="W86" s="97"/>
      <c r="X86" s="95"/>
      <c r="Y86" s="94"/>
      <c r="Z86" s="94"/>
      <c r="AA86" s="94"/>
      <c r="AB86" s="99"/>
    </row>
    <row r="87" spans="1:28" ht="13.5">
      <c r="A87" s="94"/>
      <c r="B87" s="94"/>
      <c r="C87" s="94"/>
      <c r="D87" s="98"/>
      <c r="E87" s="94"/>
      <c r="F87" s="94"/>
      <c r="G87" s="94"/>
      <c r="H87" s="95"/>
      <c r="I87" s="94"/>
      <c r="J87" s="94"/>
      <c r="K87" s="96"/>
      <c r="L87" s="95"/>
      <c r="M87" s="94"/>
      <c r="N87" s="94"/>
      <c r="O87" s="94"/>
      <c r="P87" s="95"/>
      <c r="Q87" s="94"/>
      <c r="R87" s="94"/>
      <c r="S87" s="94"/>
      <c r="T87" s="95"/>
      <c r="U87" s="94"/>
      <c r="V87" s="94"/>
      <c r="W87" s="97"/>
      <c r="X87" s="95"/>
      <c r="Y87" s="94"/>
      <c r="Z87" s="94"/>
      <c r="AA87" s="94"/>
      <c r="AB87" s="99"/>
    </row>
    <row r="88" spans="1:28" ht="13.5">
      <c r="A88" s="94"/>
      <c r="B88" s="94"/>
      <c r="C88" s="94"/>
      <c r="D88" s="98"/>
      <c r="E88" s="94"/>
      <c r="F88" s="94"/>
      <c r="G88" s="94"/>
      <c r="H88" s="95"/>
      <c r="I88" s="94"/>
      <c r="J88" s="94"/>
      <c r="K88" s="96"/>
      <c r="L88" s="95"/>
      <c r="M88" s="94"/>
      <c r="N88" s="94"/>
      <c r="O88" s="94"/>
      <c r="P88" s="95"/>
      <c r="Q88" s="94"/>
      <c r="R88" s="94"/>
      <c r="S88" s="94"/>
      <c r="T88" s="95"/>
      <c r="U88" s="94"/>
      <c r="V88" s="94"/>
      <c r="W88" s="97"/>
      <c r="X88" s="95"/>
      <c r="Y88" s="94"/>
      <c r="Z88" s="94"/>
      <c r="AA88" s="94"/>
      <c r="AB88" s="99"/>
    </row>
    <row r="89" spans="1:28" ht="13.5">
      <c r="A89" s="94"/>
      <c r="B89" s="94"/>
      <c r="C89" s="94"/>
      <c r="D89" s="98"/>
      <c r="E89" s="94"/>
      <c r="F89" s="94"/>
      <c r="G89" s="94"/>
      <c r="H89" s="95"/>
      <c r="I89" s="94"/>
      <c r="J89" s="94"/>
      <c r="K89" s="96"/>
      <c r="L89" s="95"/>
      <c r="M89" s="94"/>
      <c r="N89" s="94"/>
      <c r="O89" s="94"/>
      <c r="P89" s="95"/>
      <c r="Q89" s="94"/>
      <c r="R89" s="94"/>
      <c r="S89" s="94"/>
      <c r="T89" s="95"/>
      <c r="U89" s="94"/>
      <c r="V89" s="94"/>
      <c r="W89" s="97"/>
      <c r="X89" s="95"/>
      <c r="Y89" s="94"/>
      <c r="Z89" s="94"/>
      <c r="AA89" s="94"/>
      <c r="AB89" s="99"/>
    </row>
    <row r="90" spans="1:28" ht="13.5">
      <c r="A90" s="94"/>
      <c r="B90" s="94"/>
      <c r="C90" s="94"/>
      <c r="D90" s="98"/>
      <c r="E90" s="94"/>
      <c r="F90" s="94"/>
      <c r="G90" s="94"/>
      <c r="H90" s="95"/>
      <c r="I90" s="94"/>
      <c r="J90" s="94"/>
      <c r="K90" s="96"/>
      <c r="L90" s="95"/>
      <c r="M90" s="94"/>
      <c r="N90" s="94"/>
      <c r="O90" s="94"/>
      <c r="P90" s="95"/>
      <c r="Q90" s="94"/>
      <c r="R90" s="94"/>
      <c r="S90" s="94"/>
      <c r="T90" s="95"/>
      <c r="U90" s="94"/>
      <c r="V90" s="94"/>
      <c r="W90" s="97"/>
      <c r="X90" s="95"/>
      <c r="Y90" s="94"/>
      <c r="Z90" s="94"/>
      <c r="AA90" s="94"/>
      <c r="AB90" s="99"/>
    </row>
    <row r="91" spans="1:28" ht="13.5">
      <c r="A91" s="94"/>
      <c r="B91" s="94"/>
      <c r="C91" s="94"/>
      <c r="D91" s="98"/>
      <c r="E91" s="94"/>
      <c r="F91" s="94"/>
      <c r="G91" s="94"/>
      <c r="H91" s="95"/>
      <c r="I91" s="94"/>
      <c r="J91" s="94"/>
      <c r="K91" s="96"/>
      <c r="L91" s="95"/>
      <c r="M91" s="94"/>
      <c r="N91" s="94"/>
      <c r="O91" s="94"/>
      <c r="P91" s="95"/>
      <c r="Q91" s="94"/>
      <c r="R91" s="94"/>
      <c r="S91" s="94"/>
      <c r="T91" s="95"/>
      <c r="U91" s="94"/>
      <c r="V91" s="94"/>
      <c r="W91" s="96"/>
      <c r="X91" s="95"/>
      <c r="Y91" s="94"/>
      <c r="Z91" s="94"/>
      <c r="AA91" s="94"/>
      <c r="AB91" s="99"/>
    </row>
    <row r="92" spans="1:28" ht="13.5">
      <c r="A92" s="94"/>
      <c r="B92" s="94"/>
      <c r="C92" s="94"/>
      <c r="D92" s="98"/>
      <c r="E92" s="94"/>
      <c r="F92" s="94"/>
      <c r="G92" s="94"/>
      <c r="H92" s="95"/>
      <c r="I92" s="94"/>
      <c r="J92" s="94"/>
      <c r="K92" s="96"/>
      <c r="L92" s="95"/>
      <c r="M92" s="94"/>
      <c r="N92" s="94"/>
      <c r="O92" s="94"/>
      <c r="P92" s="95"/>
      <c r="Q92" s="94"/>
      <c r="R92" s="94"/>
      <c r="S92" s="94"/>
      <c r="T92" s="95"/>
      <c r="U92" s="94"/>
      <c r="V92" s="94"/>
      <c r="W92" s="96"/>
      <c r="X92" s="95"/>
      <c r="Y92" s="94"/>
      <c r="Z92" s="94"/>
      <c r="AA92" s="94"/>
      <c r="AB92" s="99"/>
    </row>
    <row r="93" spans="1:28" ht="13.5">
      <c r="A93" s="94"/>
      <c r="B93" s="94"/>
      <c r="C93" s="94"/>
      <c r="D93" s="98"/>
      <c r="E93" s="94"/>
      <c r="F93" s="94"/>
      <c r="G93" s="94"/>
      <c r="H93" s="95"/>
      <c r="I93" s="94"/>
      <c r="J93" s="94"/>
      <c r="K93" s="96"/>
      <c r="L93" s="95"/>
      <c r="M93" s="94"/>
      <c r="N93" s="94"/>
      <c r="O93" s="94"/>
      <c r="P93" s="95"/>
      <c r="Q93" s="94"/>
      <c r="R93" s="94"/>
      <c r="S93" s="94"/>
      <c r="T93" s="95"/>
      <c r="U93" s="94"/>
      <c r="V93" s="94"/>
      <c r="W93" s="96"/>
      <c r="X93" s="95"/>
      <c r="Y93" s="94"/>
      <c r="Z93" s="94"/>
      <c r="AA93" s="94"/>
      <c r="AB93" s="99"/>
    </row>
    <row r="94" spans="1:28" ht="13.5">
      <c r="A94" s="94"/>
      <c r="B94" s="94"/>
      <c r="C94" s="94"/>
      <c r="D94" s="98"/>
      <c r="E94" s="94"/>
      <c r="F94" s="94"/>
      <c r="G94" s="94"/>
      <c r="H94" s="95"/>
      <c r="I94" s="94"/>
      <c r="J94" s="94"/>
      <c r="K94" s="96"/>
      <c r="L94" s="95"/>
      <c r="M94" s="94"/>
      <c r="N94" s="94"/>
      <c r="O94" s="94"/>
      <c r="P94" s="95"/>
      <c r="Q94" s="94"/>
      <c r="R94" s="94"/>
      <c r="S94" s="94"/>
      <c r="T94" s="95"/>
      <c r="U94" s="94"/>
      <c r="V94" s="94"/>
      <c r="W94" s="96"/>
      <c r="X94" s="95"/>
      <c r="Y94" s="94"/>
      <c r="Z94" s="94"/>
      <c r="AA94" s="94"/>
      <c r="AB94" s="99"/>
    </row>
    <row r="95" spans="1:28" ht="13.5">
      <c r="A95" s="94"/>
      <c r="B95" s="94"/>
      <c r="C95" s="94"/>
      <c r="D95" s="98"/>
      <c r="E95" s="94"/>
      <c r="F95" s="94"/>
      <c r="G95" s="94"/>
      <c r="H95" s="95"/>
      <c r="I95" s="94"/>
      <c r="J95" s="94"/>
      <c r="K95" s="96"/>
      <c r="L95" s="95"/>
      <c r="M95" s="94"/>
      <c r="N95" s="94"/>
      <c r="O95" s="94"/>
      <c r="P95" s="95"/>
      <c r="Q95" s="94"/>
      <c r="R95" s="94"/>
      <c r="S95" s="94"/>
      <c r="T95" s="95"/>
      <c r="U95" s="94"/>
      <c r="V95" s="94"/>
      <c r="W95" s="96"/>
      <c r="X95" s="95"/>
      <c r="Y95" s="94"/>
      <c r="Z95" s="94"/>
      <c r="AA95" s="94"/>
      <c r="AB95" s="99"/>
    </row>
    <row r="96" spans="1:28" ht="13.5">
      <c r="A96" s="94"/>
      <c r="B96" s="94"/>
      <c r="C96" s="94"/>
      <c r="D96" s="98"/>
      <c r="E96" s="94"/>
      <c r="F96" s="94"/>
      <c r="G96" s="94"/>
      <c r="H96" s="95"/>
      <c r="I96" s="94"/>
      <c r="J96" s="94"/>
      <c r="K96" s="96"/>
      <c r="L96" s="95"/>
      <c r="M96" s="94"/>
      <c r="N96" s="94"/>
      <c r="O96" s="94"/>
      <c r="P96" s="95"/>
      <c r="Q96" s="94"/>
      <c r="R96" s="94"/>
      <c r="S96" s="94"/>
      <c r="T96" s="95"/>
      <c r="U96" s="94"/>
      <c r="V96" s="94"/>
      <c r="W96" s="96"/>
      <c r="X96" s="95"/>
      <c r="Y96" s="94"/>
      <c r="Z96" s="94"/>
      <c r="AA96" s="94"/>
      <c r="AB96" s="99"/>
    </row>
    <row r="97" spans="1:28" ht="13.5">
      <c r="A97" s="94"/>
      <c r="B97" s="94"/>
      <c r="C97" s="94"/>
      <c r="D97" s="98"/>
      <c r="E97" s="94"/>
      <c r="F97" s="94"/>
      <c r="G97" s="94"/>
      <c r="H97" s="95"/>
      <c r="I97" s="94"/>
      <c r="J97" s="94"/>
      <c r="K97" s="96"/>
      <c r="L97" s="95"/>
      <c r="M97" s="94"/>
      <c r="N97" s="94"/>
      <c r="O97" s="94"/>
      <c r="P97" s="95"/>
      <c r="Q97" s="94"/>
      <c r="R97" s="94"/>
      <c r="S97" s="94"/>
      <c r="T97" s="95"/>
      <c r="U97" s="94"/>
      <c r="V97" s="94"/>
      <c r="W97" s="96"/>
      <c r="X97" s="95"/>
      <c r="Y97" s="94"/>
      <c r="Z97" s="94"/>
      <c r="AA97" s="94"/>
      <c r="AB97" s="99"/>
    </row>
    <row r="98" spans="1:28" ht="13.5">
      <c r="A98" s="94"/>
      <c r="B98" s="94"/>
      <c r="C98" s="94"/>
      <c r="D98" s="98"/>
      <c r="E98" s="94"/>
      <c r="F98" s="94"/>
      <c r="G98" s="94"/>
      <c r="H98" s="95"/>
      <c r="I98" s="94"/>
      <c r="J98" s="94"/>
      <c r="K98" s="96"/>
      <c r="L98" s="95"/>
      <c r="M98" s="94"/>
      <c r="N98" s="94"/>
      <c r="O98" s="94"/>
      <c r="P98" s="95"/>
      <c r="Q98" s="94"/>
      <c r="R98" s="94"/>
      <c r="S98" s="94"/>
      <c r="T98" s="95"/>
      <c r="U98" s="94"/>
      <c r="V98" s="94"/>
      <c r="W98" s="96"/>
      <c r="X98" s="95"/>
      <c r="Y98" s="94"/>
      <c r="Z98" s="94"/>
      <c r="AA98" s="94"/>
      <c r="AB98" s="99"/>
    </row>
    <row r="99" spans="1:28" ht="13.5">
      <c r="A99" s="94"/>
      <c r="B99" s="94"/>
      <c r="C99" s="94"/>
      <c r="D99" s="98"/>
      <c r="E99" s="94"/>
      <c r="F99" s="94"/>
      <c r="G99" s="94"/>
      <c r="H99" s="95"/>
      <c r="I99" s="94"/>
      <c r="J99" s="94"/>
      <c r="K99" s="96"/>
      <c r="L99" s="95"/>
      <c r="M99" s="94"/>
      <c r="N99" s="94"/>
      <c r="O99" s="94"/>
      <c r="P99" s="95"/>
      <c r="Q99" s="94"/>
      <c r="R99" s="94"/>
      <c r="S99" s="94"/>
      <c r="T99" s="95"/>
      <c r="U99" s="94"/>
      <c r="V99" s="94"/>
      <c r="W99" s="96"/>
      <c r="X99" s="95"/>
      <c r="Y99" s="94"/>
      <c r="Z99" s="94"/>
      <c r="AA99" s="94"/>
      <c r="AB99" s="99"/>
    </row>
    <row r="100" spans="1:28" ht="13.5">
      <c r="A100" s="94"/>
      <c r="B100" s="94"/>
      <c r="C100" s="94"/>
      <c r="D100" s="98"/>
      <c r="E100" s="94"/>
      <c r="F100" s="94"/>
      <c r="G100" s="94"/>
      <c r="H100" s="95"/>
      <c r="I100" s="94"/>
      <c r="J100" s="94"/>
      <c r="K100" s="96"/>
      <c r="L100" s="95"/>
      <c r="M100" s="94"/>
      <c r="N100" s="94"/>
      <c r="O100" s="94"/>
      <c r="P100" s="95"/>
      <c r="Q100" s="94"/>
      <c r="R100" s="94"/>
      <c r="S100" s="94"/>
      <c r="T100" s="95"/>
      <c r="U100" s="94"/>
      <c r="V100" s="94"/>
      <c r="W100" s="96"/>
      <c r="X100" s="95"/>
      <c r="Y100" s="94"/>
      <c r="Z100" s="94"/>
      <c r="AA100" s="94"/>
      <c r="AB100" s="99"/>
    </row>
    <row r="101" spans="1:28" ht="13.5">
      <c r="A101" s="94"/>
      <c r="B101" s="94"/>
      <c r="C101" s="94"/>
      <c r="D101" s="98"/>
      <c r="E101" s="94"/>
      <c r="F101" s="94"/>
      <c r="G101" s="94"/>
      <c r="H101" s="95"/>
      <c r="I101" s="94"/>
      <c r="J101" s="94"/>
      <c r="K101" s="96"/>
      <c r="L101" s="95"/>
      <c r="M101" s="94"/>
      <c r="N101" s="94"/>
      <c r="O101" s="94"/>
      <c r="P101" s="95"/>
      <c r="Q101" s="94"/>
      <c r="R101" s="94"/>
      <c r="S101" s="94"/>
      <c r="T101" s="95"/>
      <c r="U101" s="94"/>
      <c r="V101" s="94"/>
      <c r="W101" s="96"/>
      <c r="X101" s="95"/>
      <c r="Y101" s="94"/>
      <c r="Z101" s="94"/>
      <c r="AA101" s="94"/>
      <c r="AB101" s="99"/>
    </row>
    <row r="102" spans="1:28" ht="13.5">
      <c r="A102" s="94"/>
      <c r="B102" s="94"/>
      <c r="C102" s="94"/>
      <c r="D102" s="98"/>
      <c r="E102" s="94"/>
      <c r="F102" s="94"/>
      <c r="G102" s="94"/>
      <c r="H102" s="95"/>
      <c r="I102" s="94"/>
      <c r="J102" s="94"/>
      <c r="K102" s="96"/>
      <c r="L102" s="95"/>
      <c r="M102" s="94"/>
      <c r="N102" s="94"/>
      <c r="O102" s="94"/>
      <c r="P102" s="95"/>
      <c r="Q102" s="94"/>
      <c r="R102" s="94"/>
      <c r="S102" s="94"/>
      <c r="T102" s="95"/>
      <c r="U102" s="94"/>
      <c r="V102" s="94"/>
      <c r="W102" s="96"/>
      <c r="X102" s="95"/>
      <c r="Y102" s="94"/>
      <c r="Z102" s="94"/>
      <c r="AA102" s="94"/>
      <c r="AB102" s="99"/>
    </row>
    <row r="103" spans="1:28" ht="13.5">
      <c r="A103" s="94"/>
      <c r="B103" s="94"/>
      <c r="C103" s="94"/>
      <c r="D103" s="98"/>
      <c r="E103" s="94"/>
      <c r="F103" s="94"/>
      <c r="G103" s="94"/>
      <c r="H103" s="95"/>
      <c r="I103" s="94"/>
      <c r="J103" s="94"/>
      <c r="K103" s="96"/>
      <c r="L103" s="95"/>
      <c r="M103" s="94"/>
      <c r="N103" s="94"/>
      <c r="O103" s="94"/>
      <c r="P103" s="95"/>
      <c r="Q103" s="94"/>
      <c r="R103" s="94"/>
      <c r="S103" s="94"/>
      <c r="T103" s="95"/>
      <c r="U103" s="94"/>
      <c r="V103" s="94"/>
      <c r="W103" s="96"/>
      <c r="X103" s="95"/>
      <c r="Y103" s="94"/>
      <c r="Z103" s="94"/>
      <c r="AA103" s="94"/>
      <c r="AB103" s="99"/>
    </row>
    <row r="104" spans="1:28" ht="13.5">
      <c r="A104" s="94"/>
      <c r="B104" s="94"/>
      <c r="C104" s="94"/>
      <c r="D104" s="98"/>
      <c r="E104" s="94"/>
      <c r="F104" s="94"/>
      <c r="G104" s="94"/>
      <c r="H104" s="95"/>
      <c r="I104" s="94"/>
      <c r="J104" s="94"/>
      <c r="K104" s="96"/>
      <c r="L104" s="95"/>
      <c r="M104" s="94"/>
      <c r="N104" s="94"/>
      <c r="O104" s="94"/>
      <c r="P104" s="95"/>
      <c r="Q104" s="94"/>
      <c r="R104" s="94"/>
      <c r="S104" s="94"/>
      <c r="T104" s="95"/>
      <c r="U104" s="94"/>
      <c r="V104" s="94"/>
      <c r="W104" s="96"/>
      <c r="X104" s="95"/>
      <c r="Y104" s="94"/>
      <c r="Z104" s="94"/>
      <c r="AA104" s="94"/>
      <c r="AB104" s="99"/>
    </row>
    <row r="105" spans="1:28" ht="13.5">
      <c r="A105" s="94"/>
      <c r="B105" s="94"/>
      <c r="C105" s="94"/>
      <c r="D105" s="98"/>
      <c r="E105" s="94"/>
      <c r="F105" s="94"/>
      <c r="G105" s="94"/>
      <c r="H105" s="95"/>
      <c r="I105" s="94"/>
      <c r="J105" s="94"/>
      <c r="K105" s="96"/>
      <c r="L105" s="95"/>
      <c r="M105" s="94"/>
      <c r="N105" s="94"/>
      <c r="O105" s="94"/>
      <c r="P105" s="95"/>
      <c r="Q105" s="94"/>
      <c r="R105" s="94"/>
      <c r="S105" s="94"/>
      <c r="T105" s="95"/>
      <c r="U105" s="94"/>
      <c r="V105" s="94"/>
      <c r="W105" s="96"/>
      <c r="X105" s="95"/>
      <c r="Y105" s="94"/>
      <c r="Z105" s="94"/>
      <c r="AA105" s="94"/>
      <c r="AB105" s="99"/>
    </row>
    <row r="106" spans="1:28" ht="13.5">
      <c r="A106" s="94"/>
      <c r="B106" s="94"/>
      <c r="C106" s="94"/>
      <c r="D106" s="98"/>
      <c r="E106" s="94"/>
      <c r="F106" s="94"/>
      <c r="G106" s="94"/>
      <c r="H106" s="95"/>
      <c r="I106" s="94"/>
      <c r="J106" s="94"/>
      <c r="K106" s="96"/>
      <c r="L106" s="95"/>
      <c r="M106" s="94"/>
      <c r="N106" s="94"/>
      <c r="O106" s="94"/>
      <c r="P106" s="95"/>
      <c r="Q106" s="94"/>
      <c r="R106" s="94"/>
      <c r="S106" s="94"/>
      <c r="T106" s="95"/>
      <c r="U106" s="94"/>
      <c r="V106" s="94"/>
      <c r="W106" s="96"/>
      <c r="X106" s="95"/>
      <c r="Y106" s="94"/>
      <c r="Z106" s="94"/>
      <c r="AA106" s="94"/>
      <c r="AB106" s="99"/>
    </row>
    <row r="107" spans="1:28" ht="13.5">
      <c r="A107" s="94"/>
      <c r="B107" s="94"/>
      <c r="C107" s="94"/>
      <c r="D107" s="98"/>
      <c r="E107" s="94"/>
      <c r="F107" s="94"/>
      <c r="G107" s="94"/>
      <c r="H107" s="95"/>
      <c r="I107" s="94"/>
      <c r="J107" s="94"/>
      <c r="K107" s="96"/>
      <c r="L107" s="95"/>
      <c r="M107" s="94"/>
      <c r="N107" s="94"/>
      <c r="O107" s="94"/>
      <c r="P107" s="95"/>
      <c r="Q107" s="94"/>
      <c r="R107" s="94"/>
      <c r="S107" s="94"/>
      <c r="T107" s="95"/>
      <c r="U107" s="94"/>
      <c r="V107" s="94"/>
      <c r="W107" s="96"/>
      <c r="X107" s="95"/>
      <c r="Y107" s="94"/>
      <c r="Z107" s="94"/>
      <c r="AA107" s="94"/>
      <c r="AB107" s="99"/>
    </row>
    <row r="108" spans="1:28" ht="13.5">
      <c r="A108" s="94"/>
      <c r="B108" s="94"/>
      <c r="C108" s="94"/>
      <c r="D108" s="98"/>
      <c r="E108" s="94"/>
      <c r="F108" s="94"/>
      <c r="G108" s="94"/>
      <c r="H108" s="95"/>
      <c r="I108" s="94"/>
      <c r="J108" s="94"/>
      <c r="K108" s="96"/>
      <c r="L108" s="95"/>
      <c r="M108" s="94"/>
      <c r="N108" s="94"/>
      <c r="O108" s="94"/>
      <c r="P108" s="95"/>
      <c r="Q108" s="94"/>
      <c r="R108" s="94"/>
      <c r="S108" s="94"/>
      <c r="T108" s="95"/>
      <c r="U108" s="94"/>
      <c r="V108" s="94"/>
      <c r="W108" s="96"/>
      <c r="X108" s="95"/>
      <c r="Y108" s="94"/>
      <c r="Z108" s="94"/>
      <c r="AA108" s="94"/>
      <c r="AB108" s="99"/>
    </row>
    <row r="109" spans="1:28" ht="13.5">
      <c r="A109" s="94"/>
      <c r="B109" s="94"/>
      <c r="C109" s="94"/>
      <c r="D109" s="98"/>
      <c r="E109" s="94"/>
      <c r="F109" s="94"/>
      <c r="G109" s="94"/>
      <c r="H109" s="95"/>
      <c r="I109" s="94"/>
      <c r="J109" s="94"/>
      <c r="K109" s="96"/>
      <c r="L109" s="95"/>
      <c r="M109" s="94"/>
      <c r="N109" s="94"/>
      <c r="O109" s="94"/>
      <c r="P109" s="95"/>
      <c r="Q109" s="94"/>
      <c r="R109" s="94"/>
      <c r="S109" s="94"/>
      <c r="T109" s="95"/>
      <c r="U109" s="94"/>
      <c r="V109" s="94"/>
      <c r="W109" s="96"/>
      <c r="X109" s="95"/>
      <c r="Y109" s="94"/>
      <c r="Z109" s="94"/>
      <c r="AA109" s="94"/>
      <c r="AB109" s="99"/>
    </row>
    <row r="110" spans="1:28" ht="13.5">
      <c r="A110" s="94"/>
      <c r="B110" s="94"/>
      <c r="C110" s="94"/>
      <c r="D110" s="98"/>
      <c r="E110" s="94"/>
      <c r="F110" s="94"/>
      <c r="G110" s="94"/>
      <c r="H110" s="95"/>
      <c r="I110" s="94"/>
      <c r="J110" s="94"/>
      <c r="K110" s="94"/>
      <c r="L110" s="95"/>
      <c r="M110" s="94"/>
      <c r="N110" s="94"/>
      <c r="O110" s="94"/>
      <c r="P110" s="95"/>
      <c r="Q110" s="94"/>
      <c r="R110" s="94"/>
      <c r="S110" s="94"/>
      <c r="T110" s="95"/>
      <c r="U110" s="94"/>
      <c r="V110" s="94"/>
      <c r="W110" s="96"/>
      <c r="X110" s="95"/>
      <c r="Y110" s="94"/>
      <c r="Z110" s="94"/>
      <c r="AA110" s="94"/>
      <c r="AB110" s="99"/>
    </row>
    <row r="111" spans="1:28" ht="13.5">
      <c r="A111" s="94"/>
      <c r="B111" s="94"/>
      <c r="C111" s="94"/>
      <c r="D111" s="98"/>
      <c r="E111" s="94"/>
      <c r="F111" s="94"/>
      <c r="G111" s="94"/>
      <c r="H111" s="95"/>
      <c r="I111" s="94"/>
      <c r="J111" s="94"/>
      <c r="K111" s="94"/>
      <c r="L111" s="95"/>
      <c r="M111" s="94"/>
      <c r="N111" s="94"/>
      <c r="O111" s="94"/>
      <c r="P111" s="95"/>
      <c r="Q111" s="94"/>
      <c r="R111" s="94"/>
      <c r="S111" s="94"/>
      <c r="T111" s="95"/>
      <c r="U111" s="94"/>
      <c r="V111" s="94"/>
      <c r="W111" s="96"/>
      <c r="X111" s="95"/>
      <c r="Y111" s="94"/>
      <c r="Z111" s="94"/>
      <c r="AA111" s="94"/>
      <c r="AB111" s="99"/>
    </row>
    <row r="112" spans="1:28" ht="13.5">
      <c r="A112" s="94"/>
      <c r="B112" s="94"/>
      <c r="C112" s="94"/>
      <c r="D112" s="98"/>
      <c r="E112" s="94"/>
      <c r="F112" s="94"/>
      <c r="G112" s="94"/>
      <c r="H112" s="95"/>
      <c r="I112" s="94"/>
      <c r="J112" s="94"/>
      <c r="K112" s="94"/>
      <c r="L112" s="95"/>
      <c r="M112" s="94"/>
      <c r="N112" s="94"/>
      <c r="O112" s="94"/>
      <c r="P112" s="95"/>
      <c r="Q112" s="94"/>
      <c r="R112" s="94"/>
      <c r="S112" s="94"/>
      <c r="T112" s="95"/>
      <c r="U112" s="94"/>
      <c r="V112" s="94"/>
      <c r="W112" s="96"/>
      <c r="X112" s="95"/>
      <c r="Y112" s="94"/>
      <c r="Z112" s="94"/>
      <c r="AA112" s="94"/>
      <c r="AB112" s="99"/>
    </row>
    <row r="113" spans="1:28" ht="13.5">
      <c r="A113" s="94"/>
      <c r="B113" s="94"/>
      <c r="C113" s="94"/>
      <c r="D113" s="98"/>
      <c r="E113" s="94"/>
      <c r="F113" s="94"/>
      <c r="G113" s="94"/>
      <c r="H113" s="95"/>
      <c r="I113" s="94"/>
      <c r="J113" s="94"/>
      <c r="K113" s="94"/>
      <c r="L113" s="95"/>
      <c r="M113" s="94"/>
      <c r="N113" s="94"/>
      <c r="O113" s="94"/>
      <c r="P113" s="95"/>
      <c r="Q113" s="94"/>
      <c r="R113" s="94"/>
      <c r="S113" s="94"/>
      <c r="T113" s="95"/>
      <c r="U113" s="94"/>
      <c r="V113" s="94"/>
      <c r="W113" s="96"/>
      <c r="X113" s="95"/>
      <c r="Y113" s="94"/>
      <c r="Z113" s="94"/>
      <c r="AA113" s="94"/>
      <c r="AB113" s="99"/>
    </row>
    <row r="114" spans="1:28" ht="13.5">
      <c r="A114" s="94"/>
      <c r="B114" s="94"/>
      <c r="C114" s="94"/>
      <c r="D114" s="98"/>
      <c r="E114" s="94"/>
      <c r="F114" s="94"/>
      <c r="G114" s="94"/>
      <c r="H114" s="95"/>
      <c r="I114" s="94"/>
      <c r="J114" s="94"/>
      <c r="K114" s="94"/>
      <c r="L114" s="95"/>
      <c r="M114" s="94"/>
      <c r="N114" s="94"/>
      <c r="O114" s="94"/>
      <c r="P114" s="95"/>
      <c r="Q114" s="94"/>
      <c r="R114" s="94"/>
      <c r="S114" s="94"/>
      <c r="T114" s="95"/>
      <c r="U114" s="94"/>
      <c r="V114" s="94"/>
      <c r="W114" s="96"/>
      <c r="X114" s="95"/>
      <c r="Y114" s="94"/>
      <c r="Z114" s="94"/>
      <c r="AA114" s="94"/>
      <c r="AB114" s="99"/>
    </row>
    <row r="115" spans="1:28" ht="13.5">
      <c r="A115" s="94"/>
      <c r="B115" s="94"/>
      <c r="C115" s="94"/>
      <c r="D115" s="98"/>
      <c r="E115" s="94"/>
      <c r="F115" s="94"/>
      <c r="G115" s="94"/>
      <c r="H115" s="95"/>
      <c r="I115" s="94"/>
      <c r="J115" s="94"/>
      <c r="K115" s="94"/>
      <c r="L115" s="95"/>
      <c r="M115" s="94"/>
      <c r="N115" s="94"/>
      <c r="O115" s="94"/>
      <c r="P115" s="95"/>
      <c r="Q115" s="94"/>
      <c r="R115" s="94"/>
      <c r="S115" s="94"/>
      <c r="T115" s="95"/>
      <c r="U115" s="94"/>
      <c r="V115" s="94"/>
      <c r="W115" s="96"/>
      <c r="X115" s="95"/>
      <c r="Y115" s="94"/>
      <c r="Z115" s="94"/>
      <c r="AA115" s="94"/>
      <c r="AB115" s="99"/>
    </row>
    <row r="116" spans="1:28" ht="13.5">
      <c r="A116" s="94"/>
      <c r="B116" s="94"/>
      <c r="C116" s="94"/>
      <c r="D116" s="98"/>
      <c r="E116" s="94"/>
      <c r="F116" s="94"/>
      <c r="G116" s="94"/>
      <c r="H116" s="95"/>
      <c r="I116" s="94"/>
      <c r="J116" s="94"/>
      <c r="K116" s="94"/>
      <c r="L116" s="95"/>
      <c r="M116" s="94"/>
      <c r="N116" s="94"/>
      <c r="O116" s="94"/>
      <c r="P116" s="95"/>
      <c r="Q116" s="94"/>
      <c r="R116" s="94"/>
      <c r="S116" s="94"/>
      <c r="T116" s="95"/>
      <c r="U116" s="94"/>
      <c r="V116" s="94"/>
      <c r="W116" s="96"/>
      <c r="X116" s="95"/>
      <c r="Y116" s="94"/>
      <c r="Z116" s="94"/>
      <c r="AA116" s="94"/>
      <c r="AB116" s="99"/>
    </row>
    <row r="117" spans="1:28" ht="13.5">
      <c r="A117" s="94"/>
      <c r="B117" s="94"/>
      <c r="C117" s="94"/>
      <c r="D117" s="98"/>
      <c r="E117" s="94"/>
      <c r="F117" s="94"/>
      <c r="G117" s="94"/>
      <c r="H117" s="95"/>
      <c r="I117" s="94"/>
      <c r="J117" s="94"/>
      <c r="K117" s="94"/>
      <c r="L117" s="95"/>
      <c r="M117" s="94"/>
      <c r="N117" s="94"/>
      <c r="O117" s="94"/>
      <c r="P117" s="95"/>
      <c r="Q117" s="94"/>
      <c r="R117" s="94"/>
      <c r="S117" s="94"/>
      <c r="T117" s="95"/>
      <c r="U117" s="94"/>
      <c r="V117" s="94"/>
      <c r="W117" s="96"/>
      <c r="X117" s="95"/>
      <c r="Y117" s="94"/>
      <c r="Z117" s="94"/>
      <c r="AA117" s="94"/>
      <c r="AB117" s="99"/>
    </row>
    <row r="118" spans="1:28" ht="13.5">
      <c r="A118" s="94"/>
      <c r="B118" s="94"/>
      <c r="C118" s="94"/>
      <c r="D118" s="98"/>
      <c r="E118" s="94"/>
      <c r="F118" s="94"/>
      <c r="G118" s="94"/>
      <c r="H118" s="95"/>
      <c r="I118" s="94"/>
      <c r="J118" s="94"/>
      <c r="K118" s="94"/>
      <c r="L118" s="95"/>
      <c r="M118" s="94"/>
      <c r="N118" s="94"/>
      <c r="O118" s="94"/>
      <c r="P118" s="95"/>
      <c r="Q118" s="94"/>
      <c r="R118" s="94"/>
      <c r="S118" s="94"/>
      <c r="T118" s="95"/>
      <c r="U118" s="94"/>
      <c r="V118" s="94"/>
      <c r="W118" s="96"/>
      <c r="X118" s="95"/>
      <c r="Y118" s="94"/>
      <c r="Z118" s="94"/>
      <c r="AA118" s="94"/>
      <c r="AB118" s="99"/>
    </row>
    <row r="119" spans="1:28" ht="13.5">
      <c r="A119" s="94"/>
      <c r="B119" s="94"/>
      <c r="C119" s="94"/>
      <c r="D119" s="98"/>
      <c r="E119" s="94"/>
      <c r="F119" s="94"/>
      <c r="G119" s="94"/>
      <c r="H119" s="95"/>
      <c r="I119" s="94"/>
      <c r="J119" s="94"/>
      <c r="K119" s="94"/>
      <c r="L119" s="95"/>
      <c r="M119" s="94"/>
      <c r="N119" s="94"/>
      <c r="O119" s="94"/>
      <c r="P119" s="95"/>
      <c r="Q119" s="94"/>
      <c r="R119" s="94"/>
      <c r="S119" s="94"/>
      <c r="T119" s="95"/>
      <c r="U119" s="94"/>
      <c r="V119" s="94"/>
      <c r="W119" s="96"/>
      <c r="X119" s="95"/>
      <c r="Y119" s="94"/>
      <c r="Z119" s="94"/>
      <c r="AA119" s="94"/>
      <c r="AB119" s="99"/>
    </row>
    <row r="120" spans="1:28" ht="13.5">
      <c r="A120" s="94"/>
      <c r="B120" s="94"/>
      <c r="C120" s="94"/>
      <c r="D120" s="98"/>
      <c r="E120" s="94"/>
      <c r="F120" s="94"/>
      <c r="G120" s="94"/>
      <c r="H120" s="95"/>
      <c r="I120" s="94"/>
      <c r="J120" s="94"/>
      <c r="K120" s="94"/>
      <c r="L120" s="95"/>
      <c r="M120" s="94"/>
      <c r="N120" s="94"/>
      <c r="O120" s="94"/>
      <c r="P120" s="95"/>
      <c r="Q120" s="94"/>
      <c r="R120" s="94"/>
      <c r="S120" s="94"/>
      <c r="T120" s="95"/>
      <c r="U120" s="94"/>
      <c r="V120" s="94"/>
      <c r="W120" s="96"/>
      <c r="X120" s="95"/>
      <c r="Y120" s="94"/>
      <c r="Z120" s="94"/>
      <c r="AA120" s="94"/>
      <c r="AB120" s="99"/>
    </row>
    <row r="121" spans="1:28" ht="13.5">
      <c r="A121" s="94"/>
      <c r="B121" s="94"/>
      <c r="C121" s="94"/>
      <c r="D121" s="98"/>
      <c r="E121" s="94"/>
      <c r="F121" s="94"/>
      <c r="G121" s="94"/>
      <c r="H121" s="95"/>
      <c r="I121" s="94"/>
      <c r="J121" s="94"/>
      <c r="K121" s="94"/>
      <c r="L121" s="95"/>
      <c r="M121" s="94"/>
      <c r="N121" s="94"/>
      <c r="O121" s="94"/>
      <c r="P121" s="95"/>
      <c r="Q121" s="94"/>
      <c r="R121" s="94"/>
      <c r="S121" s="94"/>
      <c r="T121" s="95"/>
      <c r="U121" s="94"/>
      <c r="V121" s="94"/>
      <c r="W121" s="96"/>
      <c r="X121" s="95"/>
      <c r="Y121" s="94"/>
      <c r="Z121" s="94"/>
      <c r="AA121" s="94"/>
      <c r="AB121" s="99"/>
    </row>
    <row r="122" spans="1:28" ht="13.5">
      <c r="A122" s="94"/>
      <c r="B122" s="94"/>
      <c r="C122" s="94"/>
      <c r="D122" s="98"/>
      <c r="E122" s="94"/>
      <c r="F122" s="94"/>
      <c r="G122" s="94"/>
      <c r="H122" s="95"/>
      <c r="I122" s="94"/>
      <c r="J122" s="94"/>
      <c r="K122" s="94"/>
      <c r="L122" s="95"/>
      <c r="M122" s="94"/>
      <c r="N122" s="94"/>
      <c r="O122" s="94"/>
      <c r="P122" s="95"/>
      <c r="Q122" s="94"/>
      <c r="R122" s="94"/>
      <c r="S122" s="94"/>
      <c r="T122" s="95"/>
      <c r="U122" s="94"/>
      <c r="V122" s="94"/>
      <c r="W122" s="96"/>
      <c r="X122" s="95"/>
      <c r="Y122" s="94"/>
      <c r="Z122" s="94"/>
      <c r="AA122" s="94"/>
      <c r="AB122" s="99"/>
    </row>
    <row r="123" spans="1:28" ht="13.5">
      <c r="A123" s="94"/>
      <c r="B123" s="94"/>
      <c r="C123" s="94"/>
      <c r="D123" s="98"/>
      <c r="E123" s="94"/>
      <c r="F123" s="94"/>
      <c r="G123" s="94"/>
      <c r="H123" s="95"/>
      <c r="I123" s="94"/>
      <c r="J123" s="94"/>
      <c r="K123" s="94"/>
      <c r="L123" s="95"/>
      <c r="M123" s="94"/>
      <c r="N123" s="94"/>
      <c r="O123" s="94"/>
      <c r="P123" s="95"/>
      <c r="Q123" s="94"/>
      <c r="R123" s="94"/>
      <c r="S123" s="94"/>
      <c r="T123" s="95"/>
      <c r="U123" s="94"/>
      <c r="V123" s="94"/>
      <c r="W123" s="96"/>
      <c r="X123" s="95"/>
      <c r="Y123" s="94"/>
      <c r="Z123" s="94"/>
      <c r="AA123" s="94"/>
      <c r="AB123" s="99"/>
    </row>
    <row r="124" spans="1:28" ht="13.5">
      <c r="A124" s="94"/>
      <c r="B124" s="94"/>
      <c r="C124" s="94"/>
      <c r="D124" s="98"/>
      <c r="E124" s="94"/>
      <c r="F124" s="94"/>
      <c r="G124" s="94"/>
      <c r="H124" s="95"/>
      <c r="I124" s="94"/>
      <c r="J124" s="94"/>
      <c r="K124" s="94"/>
      <c r="L124" s="95"/>
      <c r="M124" s="94"/>
      <c r="N124" s="94"/>
      <c r="O124" s="94"/>
      <c r="P124" s="95"/>
      <c r="Q124" s="94"/>
      <c r="R124" s="94"/>
      <c r="S124" s="94"/>
      <c r="T124" s="95"/>
      <c r="U124" s="94"/>
      <c r="V124" s="94"/>
      <c r="W124" s="96"/>
      <c r="X124" s="95"/>
      <c r="Y124" s="94"/>
      <c r="Z124" s="94"/>
      <c r="AA124" s="94"/>
      <c r="AB124" s="99"/>
    </row>
    <row r="125" spans="1:28" ht="13.5">
      <c r="A125" s="94"/>
      <c r="B125" s="94"/>
      <c r="C125" s="94"/>
      <c r="D125" s="98"/>
      <c r="E125" s="94"/>
      <c r="F125" s="94"/>
      <c r="G125" s="94"/>
      <c r="H125" s="95"/>
      <c r="I125" s="94"/>
      <c r="J125" s="94"/>
      <c r="K125" s="94"/>
      <c r="L125" s="95"/>
      <c r="M125" s="94"/>
      <c r="N125" s="94"/>
      <c r="O125" s="94"/>
      <c r="P125" s="95"/>
      <c r="Q125" s="94"/>
      <c r="R125" s="94"/>
      <c r="S125" s="94"/>
      <c r="T125" s="95"/>
      <c r="U125" s="94"/>
      <c r="V125" s="94"/>
      <c r="W125" s="96"/>
      <c r="X125" s="95"/>
      <c r="Y125" s="94"/>
      <c r="Z125" s="94"/>
      <c r="AA125" s="94"/>
      <c r="AB125" s="99"/>
    </row>
    <row r="126" spans="1:28" ht="13.5">
      <c r="A126" s="94"/>
      <c r="B126" s="94"/>
      <c r="C126" s="94"/>
      <c r="D126" s="98"/>
      <c r="E126" s="94"/>
      <c r="F126" s="94"/>
      <c r="G126" s="94"/>
      <c r="H126" s="95"/>
      <c r="I126" s="94"/>
      <c r="J126" s="94"/>
      <c r="K126" s="96"/>
      <c r="L126" s="95"/>
      <c r="M126" s="94"/>
      <c r="N126" s="94"/>
      <c r="O126" s="94"/>
      <c r="P126" s="95"/>
      <c r="Q126" s="94"/>
      <c r="R126" s="94"/>
      <c r="S126" s="94"/>
      <c r="T126" s="95"/>
      <c r="U126" s="94"/>
      <c r="V126" s="94"/>
      <c r="W126" s="96"/>
      <c r="X126" s="95"/>
      <c r="Y126" s="94"/>
      <c r="Z126" s="94"/>
      <c r="AA126" s="94"/>
      <c r="AB126" s="99"/>
    </row>
    <row r="127" spans="1:28" ht="13.5">
      <c r="A127" s="94"/>
      <c r="B127" s="94"/>
      <c r="C127" s="94"/>
      <c r="D127" s="98"/>
      <c r="E127" s="94"/>
      <c r="F127" s="94"/>
      <c r="G127" s="94"/>
      <c r="H127" s="95"/>
      <c r="I127" s="94"/>
      <c r="J127" s="94"/>
      <c r="K127" s="96"/>
      <c r="L127" s="95"/>
      <c r="M127" s="94"/>
      <c r="N127" s="94"/>
      <c r="O127" s="94"/>
      <c r="P127" s="95"/>
      <c r="Q127" s="94"/>
      <c r="R127" s="94"/>
      <c r="S127" s="94"/>
      <c r="T127" s="95"/>
      <c r="U127" s="94"/>
      <c r="V127" s="94"/>
      <c r="W127" s="96"/>
      <c r="X127" s="95"/>
      <c r="Y127" s="94"/>
      <c r="Z127" s="94"/>
      <c r="AA127" s="94"/>
      <c r="AB127" s="99"/>
    </row>
    <row r="128" spans="1:28" ht="13.5">
      <c r="A128" s="94"/>
      <c r="B128" s="94"/>
      <c r="C128" s="94"/>
      <c r="D128" s="98"/>
      <c r="E128" s="94"/>
      <c r="F128" s="94"/>
      <c r="G128" s="94"/>
      <c r="H128" s="95"/>
      <c r="I128" s="94"/>
      <c r="J128" s="94"/>
      <c r="K128" s="96"/>
      <c r="L128" s="95"/>
      <c r="M128" s="94"/>
      <c r="N128" s="94"/>
      <c r="O128" s="94"/>
      <c r="P128" s="95"/>
      <c r="Q128" s="94"/>
      <c r="R128" s="94"/>
      <c r="S128" s="94"/>
      <c r="T128" s="95"/>
      <c r="U128" s="94"/>
      <c r="V128" s="94"/>
      <c r="W128" s="96"/>
      <c r="X128" s="95"/>
      <c r="Y128" s="94"/>
      <c r="Z128" s="94"/>
      <c r="AA128" s="94"/>
      <c r="AB128" s="99"/>
    </row>
    <row r="129" spans="1:28" ht="13.5">
      <c r="A129" s="94"/>
      <c r="B129" s="94"/>
      <c r="C129" s="94"/>
      <c r="D129" s="98"/>
      <c r="E129" s="94"/>
      <c r="F129" s="94"/>
      <c r="G129" s="94"/>
      <c r="H129" s="95"/>
      <c r="I129" s="94"/>
      <c r="J129" s="94"/>
      <c r="K129" s="96"/>
      <c r="L129" s="95"/>
      <c r="M129" s="94"/>
      <c r="N129" s="94"/>
      <c r="O129" s="94"/>
      <c r="P129" s="95"/>
      <c r="Q129" s="94"/>
      <c r="R129" s="94"/>
      <c r="S129" s="94"/>
      <c r="T129" s="95"/>
      <c r="U129" s="94"/>
      <c r="V129" s="94"/>
      <c r="W129" s="96"/>
      <c r="X129" s="95"/>
      <c r="Y129" s="94"/>
      <c r="Z129" s="94"/>
      <c r="AA129" s="94"/>
      <c r="AB129" s="99"/>
    </row>
    <row r="130" spans="1:28" ht="13.5">
      <c r="A130" s="94"/>
      <c r="B130" s="94"/>
      <c r="C130" s="94"/>
      <c r="D130" s="98"/>
      <c r="E130" s="94"/>
      <c r="F130" s="94"/>
      <c r="G130" s="94"/>
      <c r="H130" s="95"/>
      <c r="I130" s="94"/>
      <c r="J130" s="94"/>
      <c r="K130" s="96"/>
      <c r="L130" s="95"/>
      <c r="M130" s="94"/>
      <c r="N130" s="94"/>
      <c r="O130" s="94"/>
      <c r="P130" s="95"/>
      <c r="Q130" s="94"/>
      <c r="R130" s="94"/>
      <c r="S130" s="94"/>
      <c r="T130" s="95"/>
      <c r="U130" s="94"/>
      <c r="V130" s="94"/>
      <c r="W130" s="96"/>
      <c r="X130" s="95"/>
      <c r="Y130" s="94"/>
      <c r="Z130" s="94"/>
      <c r="AA130" s="94"/>
      <c r="AB130" s="99"/>
    </row>
    <row r="131" spans="1:28" ht="13.5">
      <c r="A131" s="94"/>
      <c r="B131" s="94"/>
      <c r="C131" s="94"/>
      <c r="D131" s="98"/>
      <c r="E131" s="94"/>
      <c r="F131" s="94"/>
      <c r="G131" s="94"/>
      <c r="H131" s="95"/>
      <c r="I131" s="94"/>
      <c r="J131" s="94"/>
      <c r="K131" s="96"/>
      <c r="L131" s="95"/>
      <c r="M131" s="94"/>
      <c r="N131" s="94"/>
      <c r="O131" s="94"/>
      <c r="P131" s="95"/>
      <c r="Q131" s="94"/>
      <c r="R131" s="94"/>
      <c r="S131" s="94"/>
      <c r="T131" s="95"/>
      <c r="U131" s="94"/>
      <c r="V131" s="94"/>
      <c r="W131" s="96"/>
      <c r="X131" s="95"/>
      <c r="Y131" s="94"/>
      <c r="Z131" s="94"/>
      <c r="AA131" s="94"/>
      <c r="AB131" s="99"/>
    </row>
    <row r="132" spans="1:28" ht="13.5">
      <c r="A132" s="94"/>
      <c r="B132" s="94"/>
      <c r="C132" s="94"/>
      <c r="D132" s="98"/>
      <c r="E132" s="94"/>
      <c r="F132" s="94"/>
      <c r="G132" s="94"/>
      <c r="H132" s="95"/>
      <c r="I132" s="94"/>
      <c r="J132" s="94"/>
      <c r="K132" s="96"/>
      <c r="L132" s="95"/>
      <c r="M132" s="94"/>
      <c r="N132" s="94"/>
      <c r="O132" s="94"/>
      <c r="P132" s="95"/>
      <c r="Q132" s="94"/>
      <c r="R132" s="94"/>
      <c r="S132" s="94"/>
      <c r="T132" s="95"/>
      <c r="U132" s="94"/>
      <c r="V132" s="94"/>
      <c r="W132" s="96"/>
      <c r="X132" s="95"/>
      <c r="Y132" s="94"/>
      <c r="Z132" s="94"/>
      <c r="AA132" s="94"/>
      <c r="AB132" s="99"/>
    </row>
    <row r="133" spans="1:28" ht="13.5">
      <c r="A133" s="94"/>
      <c r="B133" s="94"/>
      <c r="C133" s="94"/>
      <c r="D133" s="98"/>
      <c r="E133" s="94"/>
      <c r="F133" s="94"/>
      <c r="G133" s="94"/>
      <c r="H133" s="95"/>
      <c r="I133" s="94"/>
      <c r="J133" s="94"/>
      <c r="K133" s="96"/>
      <c r="L133" s="95"/>
      <c r="M133" s="94"/>
      <c r="N133" s="94"/>
      <c r="O133" s="94"/>
      <c r="P133" s="95"/>
      <c r="Q133" s="94"/>
      <c r="R133" s="94"/>
      <c r="S133" s="94"/>
      <c r="T133" s="95"/>
      <c r="U133" s="94"/>
      <c r="V133" s="94"/>
      <c r="W133" s="96"/>
      <c r="X133" s="95"/>
      <c r="Y133" s="94"/>
      <c r="Z133" s="94"/>
      <c r="AA133" s="94"/>
      <c r="AB133" s="99"/>
    </row>
    <row r="134" spans="1:28" ht="13.5">
      <c r="A134" s="94"/>
      <c r="B134" s="94"/>
      <c r="C134" s="94"/>
      <c r="D134" s="98"/>
      <c r="E134" s="94"/>
      <c r="F134" s="94"/>
      <c r="G134" s="94"/>
      <c r="H134" s="95"/>
      <c r="I134" s="94"/>
      <c r="J134" s="94"/>
      <c r="K134" s="96"/>
      <c r="L134" s="95"/>
      <c r="M134" s="94"/>
      <c r="N134" s="94"/>
      <c r="O134" s="94"/>
      <c r="P134" s="95"/>
      <c r="Q134" s="94"/>
      <c r="R134" s="94"/>
      <c r="S134" s="94"/>
      <c r="T134" s="95"/>
      <c r="U134" s="94"/>
      <c r="V134" s="94"/>
      <c r="W134" s="96"/>
      <c r="X134" s="95"/>
      <c r="Y134" s="94"/>
      <c r="Z134" s="94"/>
      <c r="AA134" s="94"/>
      <c r="AB134" s="99"/>
    </row>
    <row r="135" spans="1:28" ht="13.5">
      <c r="A135" s="94"/>
      <c r="B135" s="94"/>
      <c r="C135" s="94"/>
      <c r="D135" s="98"/>
      <c r="E135" s="94"/>
      <c r="F135" s="94"/>
      <c r="G135" s="94"/>
      <c r="H135" s="95"/>
      <c r="I135" s="94"/>
      <c r="J135" s="94"/>
      <c r="K135" s="96"/>
      <c r="L135" s="95"/>
      <c r="M135" s="94"/>
      <c r="N135" s="94"/>
      <c r="O135" s="94"/>
      <c r="P135" s="95"/>
      <c r="Q135" s="94"/>
      <c r="R135" s="94"/>
      <c r="S135" s="94"/>
      <c r="T135" s="95"/>
      <c r="U135" s="94"/>
      <c r="V135" s="94"/>
      <c r="W135" s="96"/>
      <c r="X135" s="95"/>
      <c r="Y135" s="94"/>
      <c r="Z135" s="94"/>
      <c r="AA135" s="94"/>
      <c r="AB135" s="99"/>
    </row>
    <row r="136" spans="1:28" ht="13.5">
      <c r="A136" s="94"/>
      <c r="B136" s="94"/>
      <c r="C136" s="94"/>
      <c r="D136" s="98"/>
      <c r="E136" s="94"/>
      <c r="F136" s="94"/>
      <c r="G136" s="94"/>
      <c r="H136" s="95"/>
      <c r="I136" s="94"/>
      <c r="J136" s="94"/>
      <c r="K136" s="96"/>
      <c r="L136" s="95"/>
      <c r="M136" s="94"/>
      <c r="N136" s="94"/>
      <c r="O136" s="94"/>
      <c r="P136" s="95"/>
      <c r="Q136" s="94"/>
      <c r="R136" s="94"/>
      <c r="S136" s="94"/>
      <c r="T136" s="95"/>
      <c r="U136" s="94"/>
      <c r="V136" s="94"/>
      <c r="W136" s="96"/>
      <c r="X136" s="95"/>
      <c r="Y136" s="94"/>
      <c r="Z136" s="94"/>
      <c r="AA136" s="94"/>
      <c r="AB136" s="99"/>
    </row>
    <row r="137" spans="1:28" ht="13.5">
      <c r="A137" s="94"/>
      <c r="B137" s="94"/>
      <c r="C137" s="94"/>
      <c r="D137" s="98"/>
      <c r="E137" s="94"/>
      <c r="F137" s="94"/>
      <c r="G137" s="94"/>
      <c r="H137" s="95"/>
      <c r="I137" s="94"/>
      <c r="J137" s="94"/>
      <c r="K137" s="96"/>
      <c r="L137" s="95"/>
      <c r="M137" s="94"/>
      <c r="N137" s="94"/>
      <c r="O137" s="94"/>
      <c r="P137" s="95"/>
      <c r="Q137" s="94"/>
      <c r="R137" s="94"/>
      <c r="S137" s="94"/>
      <c r="T137" s="95"/>
      <c r="U137" s="94"/>
      <c r="V137" s="94"/>
      <c r="W137" s="96"/>
      <c r="X137" s="95"/>
      <c r="Y137" s="94"/>
      <c r="Z137" s="94"/>
      <c r="AA137" s="94"/>
      <c r="AB137" s="99"/>
    </row>
    <row r="138" spans="1:28" ht="13.5">
      <c r="A138" s="94"/>
      <c r="B138" s="94"/>
      <c r="C138" s="94"/>
      <c r="D138" s="98"/>
      <c r="E138" s="94"/>
      <c r="F138" s="94"/>
      <c r="G138" s="94"/>
      <c r="H138" s="95"/>
      <c r="I138" s="94"/>
      <c r="J138" s="94"/>
      <c r="K138" s="94"/>
      <c r="L138" s="95"/>
      <c r="M138" s="94"/>
      <c r="N138" s="94"/>
      <c r="O138" s="94"/>
      <c r="P138" s="95"/>
      <c r="Q138" s="94"/>
      <c r="R138" s="94"/>
      <c r="S138" s="94"/>
      <c r="T138" s="95"/>
      <c r="U138" s="94"/>
      <c r="V138" s="94"/>
      <c r="W138" s="96"/>
      <c r="X138" s="95"/>
      <c r="Y138" s="94"/>
      <c r="Z138" s="94"/>
      <c r="AA138" s="94"/>
      <c r="AB138" s="99"/>
    </row>
    <row r="139" spans="1:28" ht="13.5">
      <c r="A139" s="94"/>
      <c r="B139" s="94"/>
      <c r="C139" s="94"/>
      <c r="D139" s="98"/>
      <c r="E139" s="94"/>
      <c r="F139" s="94"/>
      <c r="G139" s="94"/>
      <c r="H139" s="95"/>
      <c r="I139" s="94"/>
      <c r="J139" s="94"/>
      <c r="K139" s="96"/>
      <c r="L139" s="95"/>
      <c r="M139" s="94"/>
      <c r="N139" s="94"/>
      <c r="O139" s="94"/>
      <c r="P139" s="95"/>
      <c r="Q139" s="94"/>
      <c r="R139" s="94"/>
      <c r="S139" s="94"/>
      <c r="T139" s="95"/>
      <c r="U139" s="94"/>
      <c r="V139" s="94"/>
      <c r="W139" s="96"/>
      <c r="X139" s="95"/>
      <c r="Y139" s="94"/>
      <c r="Z139" s="94"/>
      <c r="AA139" s="94"/>
      <c r="AB139" s="99"/>
    </row>
    <row r="140" spans="1:28" ht="13.5">
      <c r="A140" s="94"/>
      <c r="B140" s="94"/>
      <c r="C140" s="94"/>
      <c r="D140" s="98"/>
      <c r="E140" s="94"/>
      <c r="F140" s="94"/>
      <c r="G140" s="94"/>
      <c r="H140" s="95"/>
      <c r="I140" s="94"/>
      <c r="J140" s="94"/>
      <c r="K140" s="94"/>
      <c r="L140" s="95"/>
      <c r="M140" s="94"/>
      <c r="N140" s="94"/>
      <c r="O140" s="94"/>
      <c r="P140" s="95"/>
      <c r="Q140" s="94"/>
      <c r="R140" s="94"/>
      <c r="S140" s="94"/>
      <c r="T140" s="95"/>
      <c r="U140" s="94"/>
      <c r="V140" s="94"/>
      <c r="W140" s="96"/>
      <c r="X140" s="95"/>
      <c r="Y140" s="94"/>
      <c r="Z140" s="94"/>
      <c r="AA140" s="94"/>
      <c r="AB140" s="99"/>
    </row>
    <row r="141" spans="1:28" ht="13.5">
      <c r="A141" s="94"/>
      <c r="B141" s="94"/>
      <c r="C141" s="94"/>
      <c r="D141" s="98"/>
      <c r="E141" s="94"/>
      <c r="F141" s="94"/>
      <c r="G141" s="94"/>
      <c r="H141" s="95"/>
      <c r="I141" s="94"/>
      <c r="J141" s="94"/>
      <c r="K141" s="94"/>
      <c r="L141" s="95"/>
      <c r="M141" s="94"/>
      <c r="N141" s="94"/>
      <c r="O141" s="94"/>
      <c r="P141" s="95"/>
      <c r="Q141" s="94"/>
      <c r="R141" s="94"/>
      <c r="S141" s="94"/>
      <c r="T141" s="95"/>
      <c r="U141" s="94"/>
      <c r="V141" s="94"/>
      <c r="W141" s="96"/>
      <c r="X141" s="95"/>
      <c r="Y141" s="94"/>
      <c r="Z141" s="94"/>
      <c r="AA141" s="94"/>
      <c r="AB141" s="99"/>
    </row>
    <row r="142" spans="1:28" ht="13.5">
      <c r="A142" s="94"/>
      <c r="B142" s="94"/>
      <c r="C142" s="94"/>
      <c r="D142" s="98"/>
      <c r="E142" s="94"/>
      <c r="F142" s="94"/>
      <c r="G142" s="94"/>
      <c r="H142" s="95"/>
      <c r="I142" s="94"/>
      <c r="J142" s="94"/>
      <c r="K142" s="94"/>
      <c r="L142" s="95"/>
      <c r="M142" s="94"/>
      <c r="N142" s="94"/>
      <c r="O142" s="94"/>
      <c r="P142" s="95"/>
      <c r="Q142" s="94"/>
      <c r="R142" s="94"/>
      <c r="S142" s="94"/>
      <c r="T142" s="95"/>
      <c r="U142" s="94"/>
      <c r="V142" s="94"/>
      <c r="W142" s="96"/>
      <c r="X142" s="95"/>
      <c r="Y142" s="94"/>
      <c r="Z142" s="94"/>
      <c r="AA142" s="94"/>
      <c r="AB142" s="99"/>
    </row>
    <row r="143" spans="1:28" ht="13.5">
      <c r="A143" s="94"/>
      <c r="B143" s="94"/>
      <c r="C143" s="94"/>
      <c r="D143" s="98"/>
      <c r="E143" s="94"/>
      <c r="F143" s="94"/>
      <c r="G143" s="94"/>
      <c r="H143" s="95"/>
      <c r="I143" s="94"/>
      <c r="J143" s="94"/>
      <c r="K143" s="94"/>
      <c r="L143" s="95"/>
      <c r="M143" s="94"/>
      <c r="N143" s="94"/>
      <c r="O143" s="94"/>
      <c r="P143" s="95"/>
      <c r="Q143" s="94"/>
      <c r="R143" s="94"/>
      <c r="S143" s="94"/>
      <c r="T143" s="95"/>
      <c r="U143" s="94"/>
      <c r="V143" s="94"/>
      <c r="W143" s="96"/>
      <c r="X143" s="95"/>
      <c r="Y143" s="94"/>
      <c r="Z143" s="94"/>
      <c r="AA143" s="94"/>
      <c r="AB143" s="99"/>
    </row>
    <row r="144" spans="1:28" ht="13.5">
      <c r="A144" s="94"/>
      <c r="B144" s="94"/>
      <c r="C144" s="94"/>
      <c r="D144" s="98"/>
      <c r="E144" s="94"/>
      <c r="F144" s="94"/>
      <c r="G144" s="94"/>
      <c r="H144" s="95"/>
      <c r="I144" s="94"/>
      <c r="J144" s="94"/>
      <c r="K144" s="94"/>
      <c r="L144" s="95"/>
      <c r="M144" s="94"/>
      <c r="N144" s="94"/>
      <c r="O144" s="94"/>
      <c r="P144" s="95"/>
      <c r="Q144" s="94"/>
      <c r="R144" s="94"/>
      <c r="S144" s="94"/>
      <c r="T144" s="95"/>
      <c r="U144" s="94"/>
      <c r="V144" s="94"/>
      <c r="W144" s="96"/>
      <c r="X144" s="95"/>
      <c r="Y144" s="94"/>
      <c r="Z144" s="94"/>
      <c r="AA144" s="94"/>
      <c r="AB144" s="99"/>
    </row>
    <row r="145" spans="1:28" ht="13.5">
      <c r="A145" s="94"/>
      <c r="B145" s="94"/>
      <c r="C145" s="94"/>
      <c r="D145" s="98"/>
      <c r="E145" s="94"/>
      <c r="F145" s="94"/>
      <c r="G145" s="94"/>
      <c r="H145" s="95"/>
      <c r="I145" s="94"/>
      <c r="J145" s="94"/>
      <c r="K145" s="94"/>
      <c r="L145" s="95"/>
      <c r="M145" s="94"/>
      <c r="N145" s="94"/>
      <c r="O145" s="94"/>
      <c r="P145" s="95"/>
      <c r="Q145" s="94"/>
      <c r="R145" s="94"/>
      <c r="S145" s="94"/>
      <c r="T145" s="95"/>
      <c r="U145" s="94"/>
      <c r="V145" s="94"/>
      <c r="W145" s="96"/>
      <c r="X145" s="95"/>
      <c r="Y145" s="94"/>
      <c r="Z145" s="94"/>
      <c r="AA145" s="94"/>
      <c r="AB145" s="99"/>
    </row>
    <row r="146" spans="1:28" ht="13.5">
      <c r="A146" s="94"/>
      <c r="B146" s="94"/>
      <c r="C146" s="94"/>
      <c r="D146" s="98"/>
      <c r="E146" s="94"/>
      <c r="F146" s="94"/>
      <c r="G146" s="94"/>
      <c r="H146" s="95"/>
      <c r="I146" s="94"/>
      <c r="J146" s="94"/>
      <c r="K146" s="96"/>
      <c r="L146" s="95"/>
      <c r="M146" s="94"/>
      <c r="N146" s="94"/>
      <c r="O146" s="94"/>
      <c r="P146" s="95"/>
      <c r="Q146" s="94"/>
      <c r="R146" s="94"/>
      <c r="S146" s="94"/>
      <c r="T146" s="95"/>
      <c r="U146" s="94"/>
      <c r="V146" s="94"/>
      <c r="W146" s="96"/>
      <c r="X146" s="95"/>
      <c r="Y146" s="94"/>
      <c r="Z146" s="94"/>
      <c r="AA146" s="94"/>
      <c r="AB146" s="99"/>
    </row>
    <row r="147" spans="1:28" ht="13.5">
      <c r="A147" s="94"/>
      <c r="B147" s="94"/>
      <c r="C147" s="94"/>
      <c r="D147" s="98"/>
      <c r="E147" s="94"/>
      <c r="F147" s="94"/>
      <c r="G147" s="94"/>
      <c r="H147" s="95"/>
      <c r="I147" s="94"/>
      <c r="J147" s="94"/>
      <c r="K147" s="94"/>
      <c r="L147" s="95"/>
      <c r="M147" s="94"/>
      <c r="N147" s="94"/>
      <c r="O147" s="94"/>
      <c r="P147" s="95"/>
      <c r="Q147" s="94"/>
      <c r="R147" s="94"/>
      <c r="S147" s="94"/>
      <c r="T147" s="95"/>
      <c r="U147" s="94"/>
      <c r="V147" s="94"/>
      <c r="W147" s="96"/>
      <c r="X147" s="95"/>
      <c r="Y147" s="94"/>
      <c r="Z147" s="94"/>
      <c r="AA147" s="94"/>
      <c r="AB147" s="99"/>
    </row>
    <row r="148" spans="1:28" ht="13.5">
      <c r="A148" s="94"/>
      <c r="B148" s="94"/>
      <c r="C148" s="94"/>
      <c r="D148" s="98"/>
      <c r="E148" s="94"/>
      <c r="F148" s="94"/>
      <c r="G148" s="94"/>
      <c r="H148" s="95"/>
      <c r="I148" s="94"/>
      <c r="J148" s="94"/>
      <c r="K148" s="94"/>
      <c r="L148" s="95"/>
      <c r="M148" s="94"/>
      <c r="N148" s="94"/>
      <c r="O148" s="94"/>
      <c r="P148" s="95"/>
      <c r="Q148" s="94"/>
      <c r="R148" s="94"/>
      <c r="S148" s="94"/>
      <c r="T148" s="95"/>
      <c r="U148" s="94"/>
      <c r="V148" s="94"/>
      <c r="W148" s="96"/>
      <c r="X148" s="95"/>
      <c r="Y148" s="94"/>
      <c r="Z148" s="94"/>
      <c r="AA148" s="94"/>
      <c r="AB148" s="99"/>
    </row>
    <row r="149" spans="1:28" ht="13.5">
      <c r="A149" s="94"/>
      <c r="B149" s="94"/>
      <c r="C149" s="94"/>
      <c r="D149" s="98"/>
      <c r="E149" s="94"/>
      <c r="F149" s="94"/>
      <c r="G149" s="94"/>
      <c r="H149" s="95"/>
      <c r="I149" s="94"/>
      <c r="J149" s="94"/>
      <c r="K149" s="94"/>
      <c r="L149" s="95"/>
      <c r="M149" s="94"/>
      <c r="N149" s="94"/>
      <c r="O149" s="94"/>
      <c r="P149" s="95"/>
      <c r="Q149" s="94"/>
      <c r="R149" s="94"/>
      <c r="S149" s="94"/>
      <c r="T149" s="95"/>
      <c r="U149" s="94"/>
      <c r="V149" s="94"/>
      <c r="W149" s="96"/>
      <c r="X149" s="95"/>
      <c r="Y149" s="94"/>
      <c r="Z149" s="94"/>
      <c r="AA149" s="94"/>
      <c r="AB149" s="99"/>
    </row>
    <row r="150" spans="1:28" ht="13.5">
      <c r="A150" s="94"/>
      <c r="B150" s="94"/>
      <c r="C150" s="94"/>
      <c r="D150" s="98"/>
      <c r="E150" s="94"/>
      <c r="F150" s="94"/>
      <c r="G150" s="94"/>
      <c r="H150" s="95"/>
      <c r="I150" s="94"/>
      <c r="J150" s="94"/>
      <c r="K150" s="94"/>
      <c r="L150" s="95"/>
      <c r="M150" s="94"/>
      <c r="N150" s="94"/>
      <c r="O150" s="94"/>
      <c r="P150" s="95"/>
      <c r="Q150" s="94"/>
      <c r="R150" s="94"/>
      <c r="S150" s="94"/>
      <c r="T150" s="95"/>
      <c r="U150" s="94"/>
      <c r="V150" s="94"/>
      <c r="W150" s="96"/>
      <c r="X150" s="95"/>
      <c r="Y150" s="94"/>
      <c r="Z150" s="94"/>
      <c r="AA150" s="94"/>
      <c r="AB150" s="99"/>
    </row>
    <row r="151" spans="1:28" ht="13.5">
      <c r="A151" s="94"/>
      <c r="B151" s="94"/>
      <c r="C151" s="94"/>
      <c r="D151" s="98"/>
      <c r="E151" s="94"/>
      <c r="F151" s="94"/>
      <c r="G151" s="94"/>
      <c r="H151" s="95"/>
      <c r="I151" s="94"/>
      <c r="J151" s="94"/>
      <c r="K151" s="94"/>
      <c r="L151" s="95"/>
      <c r="M151" s="94"/>
      <c r="N151" s="94"/>
      <c r="O151" s="94"/>
      <c r="P151" s="95"/>
      <c r="Q151" s="94"/>
      <c r="R151" s="94"/>
      <c r="S151" s="94"/>
      <c r="T151" s="95"/>
      <c r="U151" s="94"/>
      <c r="V151" s="94"/>
      <c r="W151" s="96"/>
      <c r="X151" s="95"/>
      <c r="Y151" s="94"/>
      <c r="Z151" s="94"/>
      <c r="AA151" s="94"/>
      <c r="AB151" s="99"/>
    </row>
    <row r="152" spans="1:28" ht="13.5">
      <c r="A152" s="94"/>
      <c r="B152" s="94"/>
      <c r="C152" s="94"/>
      <c r="D152" s="98"/>
      <c r="E152" s="94"/>
      <c r="F152" s="94"/>
      <c r="G152" s="94"/>
      <c r="H152" s="95"/>
      <c r="I152" s="94"/>
      <c r="J152" s="94"/>
      <c r="K152" s="94"/>
      <c r="L152" s="95"/>
      <c r="M152" s="94"/>
      <c r="N152" s="94"/>
      <c r="O152" s="94"/>
      <c r="P152" s="95"/>
      <c r="Q152" s="94"/>
      <c r="R152" s="94"/>
      <c r="S152" s="94"/>
      <c r="T152" s="95"/>
      <c r="U152" s="94"/>
      <c r="V152" s="94"/>
      <c r="W152" s="96"/>
      <c r="X152" s="95"/>
      <c r="Y152" s="94"/>
      <c r="Z152" s="94"/>
      <c r="AA152" s="94"/>
      <c r="AB152" s="99"/>
    </row>
    <row r="153" spans="1:28" ht="13.5">
      <c r="A153" s="94"/>
      <c r="B153" s="94"/>
      <c r="C153" s="94"/>
      <c r="D153" s="98"/>
      <c r="E153" s="94"/>
      <c r="F153" s="94"/>
      <c r="G153" s="94"/>
      <c r="H153" s="95"/>
      <c r="I153" s="94"/>
      <c r="J153" s="94"/>
      <c r="K153" s="94"/>
      <c r="L153" s="95"/>
      <c r="M153" s="94"/>
      <c r="N153" s="94"/>
      <c r="O153" s="94"/>
      <c r="P153" s="95"/>
      <c r="Q153" s="94"/>
      <c r="R153" s="94"/>
      <c r="S153" s="94"/>
      <c r="T153" s="95"/>
      <c r="U153" s="94"/>
      <c r="V153" s="94"/>
      <c r="W153" s="96"/>
      <c r="X153" s="95"/>
      <c r="Y153" s="94"/>
      <c r="Z153" s="94"/>
      <c r="AA153" s="94"/>
      <c r="AB153" s="99"/>
    </row>
    <row r="154" spans="1:28" ht="13.5">
      <c r="A154" s="94"/>
      <c r="B154" s="94"/>
      <c r="C154" s="94"/>
      <c r="D154" s="98"/>
      <c r="E154" s="94"/>
      <c r="F154" s="94"/>
      <c r="G154" s="94"/>
      <c r="H154" s="95"/>
      <c r="I154" s="94"/>
      <c r="J154" s="94"/>
      <c r="K154" s="94"/>
      <c r="L154" s="95"/>
      <c r="M154" s="94"/>
      <c r="N154" s="94"/>
      <c r="O154" s="94"/>
      <c r="P154" s="95"/>
      <c r="Q154" s="94"/>
      <c r="R154" s="94"/>
      <c r="S154" s="94"/>
      <c r="T154" s="95"/>
      <c r="U154" s="94"/>
      <c r="V154" s="94"/>
      <c r="W154" s="96"/>
      <c r="X154" s="95"/>
      <c r="Y154" s="94"/>
      <c r="Z154" s="94"/>
      <c r="AA154" s="94"/>
      <c r="AB154" s="99"/>
    </row>
    <row r="155" spans="1:28" ht="13.5">
      <c r="A155" s="94"/>
      <c r="B155" s="94"/>
      <c r="C155" s="94"/>
      <c r="D155" s="98"/>
      <c r="E155" s="94"/>
      <c r="F155" s="94"/>
      <c r="G155" s="94"/>
      <c r="H155" s="95"/>
      <c r="I155" s="94"/>
      <c r="J155" s="94"/>
      <c r="K155" s="94"/>
      <c r="L155" s="95"/>
      <c r="M155" s="94"/>
      <c r="N155" s="94"/>
      <c r="O155" s="94"/>
      <c r="P155" s="95"/>
      <c r="Q155" s="94"/>
      <c r="R155" s="94"/>
      <c r="S155" s="94"/>
      <c r="T155" s="95"/>
      <c r="U155" s="94"/>
      <c r="V155" s="94"/>
      <c r="W155" s="96"/>
      <c r="X155" s="95"/>
      <c r="Y155" s="94"/>
      <c r="Z155" s="94"/>
      <c r="AA155" s="94"/>
      <c r="AB155" s="99"/>
    </row>
    <row r="156" spans="1:28" ht="13.5">
      <c r="A156" s="94"/>
      <c r="B156" s="94"/>
      <c r="C156" s="94"/>
      <c r="D156" s="98"/>
      <c r="E156" s="94"/>
      <c r="F156" s="94"/>
      <c r="G156" s="94"/>
      <c r="H156" s="95"/>
      <c r="I156" s="94"/>
      <c r="J156" s="94"/>
      <c r="K156" s="94"/>
      <c r="L156" s="95"/>
      <c r="M156" s="94"/>
      <c r="N156" s="94"/>
      <c r="O156" s="94"/>
      <c r="P156" s="95"/>
      <c r="Q156" s="94"/>
      <c r="R156" s="94"/>
      <c r="S156" s="94"/>
      <c r="T156" s="95"/>
      <c r="U156" s="94"/>
      <c r="V156" s="94"/>
      <c r="W156" s="96"/>
      <c r="X156" s="95"/>
      <c r="Y156" s="94"/>
      <c r="Z156" s="94"/>
      <c r="AA156" s="94"/>
      <c r="AB156" s="99"/>
    </row>
    <row r="157" spans="1:28" ht="13.5">
      <c r="A157" s="94"/>
      <c r="B157" s="94"/>
      <c r="C157" s="94"/>
      <c r="D157" s="98"/>
      <c r="E157" s="94"/>
      <c r="F157" s="94"/>
      <c r="G157" s="94"/>
      <c r="H157" s="95"/>
      <c r="I157" s="94"/>
      <c r="J157" s="94"/>
      <c r="K157" s="94"/>
      <c r="L157" s="95"/>
      <c r="M157" s="94"/>
      <c r="N157" s="94"/>
      <c r="O157" s="94"/>
      <c r="P157" s="95"/>
      <c r="Q157" s="94"/>
      <c r="R157" s="94"/>
      <c r="S157" s="94"/>
      <c r="T157" s="95"/>
      <c r="U157" s="94"/>
      <c r="V157" s="94"/>
      <c r="W157" s="96"/>
      <c r="X157" s="95"/>
      <c r="Y157" s="94"/>
      <c r="Z157" s="94"/>
      <c r="AA157" s="94"/>
      <c r="AB157" s="99"/>
    </row>
    <row r="158" spans="1:28" ht="13.5">
      <c r="A158" s="94"/>
      <c r="B158" s="94"/>
      <c r="C158" s="94"/>
      <c r="D158" s="98"/>
      <c r="E158" s="94"/>
      <c r="F158" s="94"/>
      <c r="G158" s="94"/>
      <c r="H158" s="95"/>
      <c r="I158" s="94"/>
      <c r="J158" s="94"/>
      <c r="K158" s="94"/>
      <c r="L158" s="95"/>
      <c r="M158" s="94"/>
      <c r="N158" s="94"/>
      <c r="O158" s="94"/>
      <c r="P158" s="95"/>
      <c r="Q158" s="94"/>
      <c r="R158" s="94"/>
      <c r="S158" s="94"/>
      <c r="T158" s="95"/>
      <c r="U158" s="94"/>
      <c r="V158" s="94"/>
      <c r="W158" s="96"/>
      <c r="X158" s="95"/>
      <c r="Y158" s="94"/>
      <c r="Z158" s="94"/>
      <c r="AA158" s="94"/>
      <c r="AB158" s="99"/>
    </row>
    <row r="159" spans="1:28" ht="13.5">
      <c r="A159" s="94"/>
      <c r="B159" s="94"/>
      <c r="C159" s="94"/>
      <c r="D159" s="99"/>
      <c r="E159" s="94"/>
      <c r="F159" s="94"/>
      <c r="G159" s="94"/>
      <c r="H159" s="99"/>
      <c r="I159" s="94"/>
      <c r="J159" s="94"/>
      <c r="K159" s="94"/>
      <c r="L159" s="99"/>
      <c r="M159" s="94"/>
      <c r="N159" s="94"/>
      <c r="O159" s="94"/>
      <c r="P159" s="99"/>
      <c r="Q159" s="94"/>
      <c r="R159" s="94"/>
      <c r="S159" s="94"/>
      <c r="T159" s="99"/>
      <c r="U159" s="94"/>
      <c r="V159" s="94"/>
      <c r="W159" s="94"/>
      <c r="X159" s="99"/>
      <c r="Y159" s="94"/>
      <c r="Z159" s="94"/>
      <c r="AA159" s="94"/>
      <c r="AB159" s="99"/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9"/>
  <sheetViews>
    <sheetView workbookViewId="0" topLeftCell="A136">
      <selection activeCell="F166" sqref="F166"/>
    </sheetView>
  </sheetViews>
  <sheetFormatPr defaultColWidth="8.8515625" defaultRowHeight="15"/>
  <cols>
    <col min="1" max="1" width="30.140625" style="0" customWidth="1"/>
    <col min="2" max="4" width="8.8515625" style="0" customWidth="1"/>
    <col min="5" max="5" width="19.421875" style="0" customWidth="1"/>
  </cols>
  <sheetData>
    <row r="1" spans="1:5" ht="13.5">
      <c r="A1" s="89"/>
      <c r="B1" s="89"/>
      <c r="C1" s="89"/>
      <c r="D1" s="89"/>
      <c r="E1" s="89"/>
    </row>
    <row r="2" spans="1:5" ht="13.5">
      <c r="A2" s="90"/>
      <c r="B2" s="89"/>
      <c r="C2" s="89"/>
      <c r="D2" s="89"/>
      <c r="E2" s="89"/>
    </row>
    <row r="3" spans="1:5" ht="13.5">
      <c r="A3" s="90"/>
      <c r="B3" s="89"/>
      <c r="C3" s="89"/>
      <c r="D3" s="89"/>
      <c r="E3" s="89"/>
    </row>
    <row r="4" spans="1:5" ht="13.5">
      <c r="A4" s="90"/>
      <c r="B4" s="89"/>
      <c r="C4" s="89"/>
      <c r="D4" s="89"/>
      <c r="E4" s="89"/>
    </row>
    <row r="5" spans="1:5" ht="13.5">
      <c r="A5" s="90"/>
      <c r="B5" s="89"/>
      <c r="C5" s="89"/>
      <c r="D5" s="89"/>
      <c r="E5" s="89"/>
    </row>
    <row r="6" spans="1:5" ht="13.5">
      <c r="A6" s="90"/>
      <c r="B6" s="89"/>
      <c r="C6" s="89"/>
      <c r="D6" s="89"/>
      <c r="E6" s="89"/>
    </row>
    <row r="7" spans="1:5" ht="13.5">
      <c r="A7" s="90"/>
      <c r="B7" s="89"/>
      <c r="C7" s="89"/>
      <c r="D7" s="89"/>
      <c r="E7" s="89"/>
    </row>
    <row r="8" spans="1:5" ht="13.5">
      <c r="A8" s="90"/>
      <c r="B8" s="89"/>
      <c r="C8" s="89"/>
      <c r="D8" s="89"/>
      <c r="E8" s="89"/>
    </row>
    <row r="9" spans="1:5" ht="13.5">
      <c r="A9" s="90"/>
      <c r="B9" s="89"/>
      <c r="C9" s="89"/>
      <c r="D9" s="89"/>
      <c r="E9" s="89"/>
    </row>
    <row r="10" spans="1:5" ht="13.5">
      <c r="A10" s="90"/>
      <c r="B10" s="89"/>
      <c r="C10" s="89"/>
      <c r="D10" s="89"/>
      <c r="E10" s="89"/>
    </row>
    <row r="11" spans="1:5" ht="13.5">
      <c r="A11" s="90"/>
      <c r="B11" s="89"/>
      <c r="C11" s="89"/>
      <c r="D11" s="89"/>
      <c r="E11" s="89"/>
    </row>
    <row r="12" spans="1:5" ht="13.5">
      <c r="A12" s="90"/>
      <c r="B12" s="89"/>
      <c r="C12" s="89"/>
      <c r="D12" s="89"/>
      <c r="E12" s="89"/>
    </row>
    <row r="13" spans="1:5" ht="13.5">
      <c r="A13" s="90"/>
      <c r="B13" s="89"/>
      <c r="C13" s="89"/>
      <c r="D13" s="89"/>
      <c r="E13" s="89"/>
    </row>
    <row r="14" spans="1:5" ht="13.5">
      <c r="A14" s="90"/>
      <c r="B14" s="89"/>
      <c r="C14" s="89"/>
      <c r="D14" s="89"/>
      <c r="E14" s="89"/>
    </row>
    <row r="15" spans="1:5" ht="13.5">
      <c r="A15" s="90"/>
      <c r="B15" s="89"/>
      <c r="C15" s="89"/>
      <c r="D15" s="89"/>
      <c r="E15" s="89"/>
    </row>
    <row r="16" spans="1:5" ht="13.5">
      <c r="A16" s="90"/>
      <c r="B16" s="89"/>
      <c r="C16" s="89"/>
      <c r="D16" s="89"/>
      <c r="E16" s="89"/>
    </row>
    <row r="17" spans="1:5" ht="13.5">
      <c r="A17" s="90"/>
      <c r="B17" s="89"/>
      <c r="C17" s="89"/>
      <c r="D17" s="89"/>
      <c r="E17" s="89"/>
    </row>
    <row r="18" spans="1:5" ht="13.5">
      <c r="A18" s="90"/>
      <c r="B18" s="89"/>
      <c r="C18" s="89"/>
      <c r="D18" s="89"/>
      <c r="E18" s="89"/>
    </row>
    <row r="19" spans="1:5" ht="13.5">
      <c r="A19" s="90"/>
      <c r="B19" s="89"/>
      <c r="C19" s="89"/>
      <c r="D19" s="89"/>
      <c r="E19" s="89"/>
    </row>
    <row r="20" spans="1:5" ht="13.5">
      <c r="A20" s="90"/>
      <c r="B20" s="89"/>
      <c r="C20" s="89"/>
      <c r="D20" s="89"/>
      <c r="E20" s="89"/>
    </row>
    <row r="21" spans="1:5" ht="13.5">
      <c r="A21" s="90"/>
      <c r="B21" s="89"/>
      <c r="C21" s="89"/>
      <c r="D21" s="89"/>
      <c r="E21" s="89"/>
    </row>
    <row r="22" spans="1:5" ht="13.5">
      <c r="A22" s="90"/>
      <c r="B22" s="89"/>
      <c r="C22" s="89"/>
      <c r="D22" s="89"/>
      <c r="E22" s="89"/>
    </row>
    <row r="23" spans="1:5" ht="13.5">
      <c r="A23" s="90"/>
      <c r="B23" s="89"/>
      <c r="C23" s="89"/>
      <c r="D23" s="89"/>
      <c r="E23" s="89"/>
    </row>
    <row r="24" spans="1:5" ht="13.5">
      <c r="A24" s="90"/>
      <c r="B24" s="89"/>
      <c r="C24" s="89"/>
      <c r="D24" s="89"/>
      <c r="E24" s="89"/>
    </row>
    <row r="25" spans="1:5" ht="13.5">
      <c r="A25" s="90"/>
      <c r="B25" s="89"/>
      <c r="C25" s="89"/>
      <c r="D25" s="89"/>
      <c r="E25" s="89"/>
    </row>
    <row r="26" spans="1:5" ht="13.5">
      <c r="A26" s="90"/>
      <c r="B26" s="89"/>
      <c r="C26" s="89"/>
      <c r="D26" s="89"/>
      <c r="E26" s="89"/>
    </row>
    <row r="27" spans="1:5" ht="13.5">
      <c r="A27" s="90"/>
      <c r="B27" s="89"/>
      <c r="C27" s="89"/>
      <c r="D27" s="89"/>
      <c r="E27" s="89"/>
    </row>
    <row r="28" spans="1:5" ht="13.5">
      <c r="A28" s="90"/>
      <c r="B28" s="89"/>
      <c r="C28" s="89"/>
      <c r="D28" s="89"/>
      <c r="E28" s="89"/>
    </row>
    <row r="29" spans="1:5" ht="13.5">
      <c r="A29" s="90"/>
      <c r="B29" s="89"/>
      <c r="C29" s="89"/>
      <c r="D29" s="89"/>
      <c r="E29" s="89"/>
    </row>
    <row r="30" spans="1:5" ht="13.5">
      <c r="A30" s="90"/>
      <c r="B30" s="89"/>
      <c r="C30" s="89"/>
      <c r="D30" s="89"/>
      <c r="E30" s="89"/>
    </row>
    <row r="31" spans="1:5" ht="13.5">
      <c r="A31" s="90"/>
      <c r="B31" s="89"/>
      <c r="C31" s="89"/>
      <c r="D31" s="89"/>
      <c r="E31" s="89"/>
    </row>
    <row r="32" spans="1:5" ht="13.5">
      <c r="A32" s="90"/>
      <c r="B32" s="89"/>
      <c r="C32" s="89"/>
      <c r="D32" s="89"/>
      <c r="E32" s="89"/>
    </row>
    <row r="33" spans="1:5" ht="13.5">
      <c r="A33" s="90"/>
      <c r="B33" s="89"/>
      <c r="C33" s="89"/>
      <c r="D33" s="89"/>
      <c r="E33" s="89"/>
    </row>
    <row r="34" spans="1:5" ht="13.5">
      <c r="A34" s="90"/>
      <c r="B34" s="89"/>
      <c r="C34" s="89"/>
      <c r="D34" s="89"/>
      <c r="E34" s="89"/>
    </row>
    <row r="35" spans="1:5" ht="13.5">
      <c r="A35" s="90"/>
      <c r="B35" s="89"/>
      <c r="C35" s="89"/>
      <c r="D35" s="89"/>
      <c r="E35" s="89"/>
    </row>
    <row r="36" spans="1:5" ht="13.5">
      <c r="A36" s="90"/>
      <c r="B36" s="89"/>
      <c r="C36" s="89"/>
      <c r="D36" s="89"/>
      <c r="E36" s="89"/>
    </row>
    <row r="37" spans="1:5" ht="13.5">
      <c r="A37" s="90"/>
      <c r="B37" s="89"/>
      <c r="C37" s="89"/>
      <c r="D37" s="89"/>
      <c r="E37" s="89"/>
    </row>
    <row r="38" spans="1:5" ht="13.5">
      <c r="A38" s="90"/>
      <c r="B38" s="89"/>
      <c r="C38" s="89"/>
      <c r="D38" s="89"/>
      <c r="E38" s="89"/>
    </row>
    <row r="39" spans="1:5" ht="13.5">
      <c r="A39" s="90"/>
      <c r="B39" s="89"/>
      <c r="C39" s="89"/>
      <c r="D39" s="89"/>
      <c r="E39" s="89"/>
    </row>
    <row r="40" spans="1:5" ht="13.5">
      <c r="A40" s="90"/>
      <c r="B40" s="89"/>
      <c r="C40" s="89"/>
      <c r="D40" s="89"/>
      <c r="E40" s="89"/>
    </row>
    <row r="41" spans="1:5" ht="13.5">
      <c r="A41" s="90"/>
      <c r="B41" s="89"/>
      <c r="C41" s="89"/>
      <c r="D41" s="89"/>
      <c r="E41" s="89"/>
    </row>
    <row r="42" spans="1:5" ht="13.5">
      <c r="A42" s="90"/>
      <c r="B42" s="89"/>
      <c r="C42" s="89"/>
      <c r="D42" s="89"/>
      <c r="E42" s="89"/>
    </row>
    <row r="43" spans="1:5" ht="13.5">
      <c r="A43" s="90"/>
      <c r="B43" s="89"/>
      <c r="C43" s="89"/>
      <c r="D43" s="89"/>
      <c r="E43" s="89"/>
    </row>
    <row r="44" spans="1:5" ht="13.5">
      <c r="A44" s="90"/>
      <c r="B44" s="89"/>
      <c r="C44" s="89"/>
      <c r="D44" s="89"/>
      <c r="E44" s="89"/>
    </row>
    <row r="45" spans="1:5" ht="13.5">
      <c r="A45" s="90"/>
      <c r="B45" s="89"/>
      <c r="C45" s="89"/>
      <c r="D45" s="89"/>
      <c r="E45" s="89"/>
    </row>
    <row r="46" spans="1:5" ht="13.5">
      <c r="A46" s="90"/>
      <c r="B46" s="89"/>
      <c r="C46" s="89"/>
      <c r="D46" s="89"/>
      <c r="E46" s="89"/>
    </row>
    <row r="47" spans="1:5" ht="13.5">
      <c r="A47" s="90"/>
      <c r="B47" s="89"/>
      <c r="C47" s="89"/>
      <c r="D47" s="89"/>
      <c r="E47" s="89"/>
    </row>
    <row r="48" spans="1:5" ht="13.5">
      <c r="A48" s="90"/>
      <c r="B48" s="89"/>
      <c r="C48" s="89"/>
      <c r="D48" s="89"/>
      <c r="E48" s="89"/>
    </row>
    <row r="49" spans="1:5" ht="13.5">
      <c r="A49" s="90"/>
      <c r="B49" s="89"/>
      <c r="C49" s="89"/>
      <c r="D49" s="89"/>
      <c r="E49" s="89"/>
    </row>
    <row r="50" spans="1:5" ht="13.5">
      <c r="A50" s="90"/>
      <c r="B50" s="89"/>
      <c r="C50" s="89"/>
      <c r="D50" s="89"/>
      <c r="E50" s="89"/>
    </row>
    <row r="51" spans="1:5" ht="13.5">
      <c r="A51" s="90"/>
      <c r="B51" s="89"/>
      <c r="C51" s="89"/>
      <c r="D51" s="89"/>
      <c r="E51" s="89"/>
    </row>
    <row r="52" spans="1:5" ht="13.5">
      <c r="A52" s="90"/>
      <c r="B52" s="89"/>
      <c r="C52" s="89"/>
      <c r="D52" s="89"/>
      <c r="E52" s="89"/>
    </row>
    <row r="53" spans="1:5" ht="13.5">
      <c r="A53" s="90"/>
      <c r="B53" s="89"/>
      <c r="C53" s="89"/>
      <c r="D53" s="89"/>
      <c r="E53" s="89"/>
    </row>
    <row r="54" spans="1:5" ht="13.5">
      <c r="A54" s="90"/>
      <c r="B54" s="89"/>
      <c r="C54" s="89"/>
      <c r="D54" s="89"/>
      <c r="E54" s="89"/>
    </row>
    <row r="55" spans="1:5" ht="13.5">
      <c r="A55" s="90"/>
      <c r="B55" s="89"/>
      <c r="C55" s="89"/>
      <c r="D55" s="89"/>
      <c r="E55" s="89"/>
    </row>
    <row r="56" spans="1:5" ht="13.5">
      <c r="A56" s="90"/>
      <c r="B56" s="89"/>
      <c r="C56" s="89"/>
      <c r="D56" s="89"/>
      <c r="E56" s="89"/>
    </row>
    <row r="57" spans="1:5" ht="13.5">
      <c r="A57" s="90"/>
      <c r="B57" s="89"/>
      <c r="C57" s="89"/>
      <c r="D57" s="89"/>
      <c r="E57" s="89"/>
    </row>
    <row r="58" spans="1:5" ht="13.5">
      <c r="A58" s="90"/>
      <c r="B58" s="89"/>
      <c r="C58" s="89"/>
      <c r="D58" s="89"/>
      <c r="E58" s="89"/>
    </row>
    <row r="59" spans="1:5" ht="13.5">
      <c r="A59" s="90"/>
      <c r="B59" s="89"/>
      <c r="C59" s="89"/>
      <c r="D59" s="89"/>
      <c r="E59" s="89"/>
    </row>
    <row r="60" spans="1:5" ht="13.5">
      <c r="A60" s="90"/>
      <c r="B60" s="89"/>
      <c r="C60" s="89"/>
      <c r="D60" s="89"/>
      <c r="E60" s="89"/>
    </row>
    <row r="61" spans="1:5" ht="13.5">
      <c r="A61" s="90"/>
      <c r="B61" s="89"/>
      <c r="C61" s="89"/>
      <c r="D61" s="89"/>
      <c r="E61" s="89"/>
    </row>
    <row r="62" spans="1:5" ht="13.5">
      <c r="A62" s="90"/>
      <c r="B62" s="89"/>
      <c r="C62" s="89"/>
      <c r="D62" s="89"/>
      <c r="E62" s="89"/>
    </row>
    <row r="63" spans="1:5" ht="13.5">
      <c r="A63" s="90"/>
      <c r="B63" s="89"/>
      <c r="C63" s="89"/>
      <c r="D63" s="89"/>
      <c r="E63" s="89"/>
    </row>
    <row r="64" spans="1:5" ht="13.5">
      <c r="A64" s="90"/>
      <c r="B64" s="89"/>
      <c r="C64" s="89"/>
      <c r="D64" s="89"/>
      <c r="E64" s="89"/>
    </row>
    <row r="65" spans="1:5" ht="13.5">
      <c r="A65" s="90"/>
      <c r="B65" s="89"/>
      <c r="C65" s="89"/>
      <c r="D65" s="89"/>
      <c r="E65" s="89"/>
    </row>
    <row r="66" spans="1:5" ht="13.5">
      <c r="A66" s="90"/>
      <c r="B66" s="89"/>
      <c r="C66" s="89"/>
      <c r="D66" s="89"/>
      <c r="E66" s="89"/>
    </row>
    <row r="67" spans="1:5" ht="13.5">
      <c r="A67" s="90"/>
      <c r="B67" s="89"/>
      <c r="C67" s="89"/>
      <c r="D67" s="89"/>
      <c r="E67" s="89"/>
    </row>
    <row r="68" spans="1:5" ht="13.5">
      <c r="A68" s="90"/>
      <c r="B68" s="89"/>
      <c r="C68" s="89"/>
      <c r="D68" s="89"/>
      <c r="E68" s="89"/>
    </row>
    <row r="69" spans="1:5" ht="13.5">
      <c r="A69" s="90"/>
      <c r="B69" s="89"/>
      <c r="C69" s="89"/>
      <c r="D69" s="89"/>
      <c r="E69" s="89"/>
    </row>
    <row r="70" spans="1:5" ht="13.5">
      <c r="A70" s="90"/>
      <c r="B70" s="89"/>
      <c r="C70" s="89"/>
      <c r="D70" s="89"/>
      <c r="E70" s="89"/>
    </row>
    <row r="71" spans="1:5" ht="13.5">
      <c r="A71" s="90"/>
      <c r="B71" s="89"/>
      <c r="C71" s="89"/>
      <c r="D71" s="89"/>
      <c r="E71" s="89"/>
    </row>
    <row r="72" spans="1:5" ht="13.5">
      <c r="A72" s="90"/>
      <c r="B72" s="89"/>
      <c r="C72" s="89"/>
      <c r="D72" s="89"/>
      <c r="E72" s="89"/>
    </row>
    <row r="73" spans="1:5" ht="13.5">
      <c r="A73" s="90"/>
      <c r="B73" s="89"/>
      <c r="C73" s="89"/>
      <c r="D73" s="89"/>
      <c r="E73" s="89"/>
    </row>
    <row r="74" spans="1:5" ht="13.5">
      <c r="A74" s="90"/>
      <c r="B74" s="89"/>
      <c r="C74" s="89"/>
      <c r="D74" s="89"/>
      <c r="E74" s="89"/>
    </row>
    <row r="75" spans="1:5" ht="13.5">
      <c r="A75" s="90"/>
      <c r="B75" s="89"/>
      <c r="C75" s="89"/>
      <c r="D75" s="89"/>
      <c r="E75" s="89"/>
    </row>
    <row r="76" spans="1:5" ht="13.5">
      <c r="A76" s="90"/>
      <c r="B76" s="89"/>
      <c r="C76" s="89"/>
      <c r="D76" s="89"/>
      <c r="E76" s="89"/>
    </row>
    <row r="77" spans="1:5" ht="13.5">
      <c r="A77" s="91"/>
      <c r="B77" s="89"/>
      <c r="C77" s="89"/>
      <c r="D77" s="89"/>
      <c r="E77" s="89"/>
    </row>
    <row r="78" spans="1:5" ht="13.5">
      <c r="A78" s="90"/>
      <c r="B78" s="89"/>
      <c r="C78" s="89"/>
      <c r="D78" s="89"/>
      <c r="E78" s="89"/>
    </row>
    <row r="79" spans="1:5" ht="13.5">
      <c r="A79" s="90"/>
      <c r="B79" s="89"/>
      <c r="C79" s="89"/>
      <c r="D79" s="89"/>
      <c r="E79" s="89"/>
    </row>
    <row r="80" spans="1:5" ht="13.5">
      <c r="A80" s="92"/>
      <c r="B80" s="89"/>
      <c r="C80" s="89"/>
      <c r="D80" s="89"/>
      <c r="E80" s="89"/>
    </row>
    <row r="81" spans="1:5" ht="13.5">
      <c r="A81" s="90"/>
      <c r="B81" s="89"/>
      <c r="C81" s="89"/>
      <c r="D81" s="89"/>
      <c r="E81" s="89"/>
    </row>
    <row r="82" spans="1:5" ht="13.5">
      <c r="A82" s="90"/>
      <c r="B82" s="89"/>
      <c r="C82" s="89"/>
      <c r="D82" s="89"/>
      <c r="E82" s="89"/>
    </row>
    <row r="83" spans="1:5" ht="13.5">
      <c r="A83" s="90"/>
      <c r="B83" s="89"/>
      <c r="C83" s="89"/>
      <c r="D83" s="89"/>
      <c r="E83" s="89"/>
    </row>
    <row r="84" spans="1:5" ht="13.5">
      <c r="A84" s="90"/>
      <c r="B84" s="89"/>
      <c r="C84" s="89"/>
      <c r="D84" s="89"/>
      <c r="E84" s="89"/>
    </row>
    <row r="85" spans="1:5" ht="13.5">
      <c r="A85" s="90"/>
      <c r="B85" s="89"/>
      <c r="C85" s="89"/>
      <c r="D85" s="89"/>
      <c r="E85" s="89"/>
    </row>
    <row r="86" spans="1:5" ht="13.5">
      <c r="A86" s="90"/>
      <c r="B86" s="89"/>
      <c r="C86" s="89"/>
      <c r="D86" s="89"/>
      <c r="E86" s="89"/>
    </row>
    <row r="87" spans="1:5" ht="13.5">
      <c r="A87" s="90"/>
      <c r="B87" s="89"/>
      <c r="C87" s="89"/>
      <c r="D87" s="89"/>
      <c r="E87" s="89"/>
    </row>
    <row r="88" spans="1:5" ht="13.5">
      <c r="A88" s="90"/>
      <c r="B88" s="89"/>
      <c r="C88" s="89"/>
      <c r="D88" s="89"/>
      <c r="E88" s="89"/>
    </row>
    <row r="89" spans="1:5" ht="13.5">
      <c r="A89" s="90"/>
      <c r="B89" s="89"/>
      <c r="C89" s="89"/>
      <c r="D89" s="89"/>
      <c r="E89" s="89"/>
    </row>
    <row r="90" spans="1:5" ht="13.5">
      <c r="A90" s="90"/>
      <c r="B90" s="89"/>
      <c r="C90" s="89"/>
      <c r="D90" s="89"/>
      <c r="E90" s="89"/>
    </row>
    <row r="91" spans="1:5" ht="13.5">
      <c r="A91" s="90"/>
      <c r="B91" s="89"/>
      <c r="C91" s="89"/>
      <c r="D91" s="89"/>
      <c r="E91" s="89"/>
    </row>
    <row r="92" spans="1:5" ht="13.5">
      <c r="A92" s="90"/>
      <c r="B92" s="89"/>
      <c r="C92" s="89"/>
      <c r="D92" s="89"/>
      <c r="E92" s="89"/>
    </row>
    <row r="93" spans="1:5" ht="13.5">
      <c r="A93" s="90"/>
      <c r="B93" s="89"/>
      <c r="C93" s="89"/>
      <c r="D93" s="89"/>
      <c r="E93" s="89"/>
    </row>
    <row r="94" spans="1:5" ht="13.5">
      <c r="A94" s="90"/>
      <c r="B94" s="89"/>
      <c r="C94" s="89"/>
      <c r="D94" s="89"/>
      <c r="E94" s="89"/>
    </row>
    <row r="95" spans="1:5" ht="13.5">
      <c r="A95" s="90"/>
      <c r="B95" s="89"/>
      <c r="C95" s="89"/>
      <c r="D95" s="89"/>
      <c r="E95" s="89"/>
    </row>
    <row r="96" spans="1:5" ht="13.5">
      <c r="A96" s="90"/>
      <c r="B96" s="89"/>
      <c r="C96" s="89"/>
      <c r="D96" s="89"/>
      <c r="E96" s="89"/>
    </row>
    <row r="97" spans="1:5" ht="13.5">
      <c r="A97" s="90"/>
      <c r="B97" s="89"/>
      <c r="C97" s="89"/>
      <c r="D97" s="89"/>
      <c r="E97" s="89"/>
    </row>
    <row r="98" spans="1:5" ht="13.5">
      <c r="A98" s="90"/>
      <c r="B98" s="89"/>
      <c r="C98" s="89"/>
      <c r="D98" s="89"/>
      <c r="E98" s="89"/>
    </row>
    <row r="99" spans="1:5" ht="13.5">
      <c r="A99" s="90"/>
      <c r="B99" s="89"/>
      <c r="C99" s="89"/>
      <c r="D99" s="89"/>
      <c r="E99" s="89"/>
    </row>
    <row r="100" spans="1:5" ht="13.5">
      <c r="A100" s="90"/>
      <c r="B100" s="89"/>
      <c r="C100" s="89"/>
      <c r="D100" s="89"/>
      <c r="E100" s="89"/>
    </row>
    <row r="101" spans="1:5" ht="13.5">
      <c r="A101" s="90"/>
      <c r="B101" s="89"/>
      <c r="C101" s="89"/>
      <c r="D101" s="89"/>
      <c r="E101" s="89"/>
    </row>
    <row r="102" spans="1:5" ht="13.5">
      <c r="A102" s="90"/>
      <c r="B102" s="89"/>
      <c r="C102" s="89"/>
      <c r="D102" s="89"/>
      <c r="E102" s="89"/>
    </row>
    <row r="103" spans="1:5" ht="13.5">
      <c r="A103" s="90"/>
      <c r="B103" s="89"/>
      <c r="C103" s="89"/>
      <c r="D103" s="89"/>
      <c r="E103" s="89"/>
    </row>
    <row r="104" spans="1:5" ht="13.5">
      <c r="A104" s="90"/>
      <c r="B104" s="89"/>
      <c r="C104" s="89"/>
      <c r="D104" s="89"/>
      <c r="E104" s="89"/>
    </row>
    <row r="105" spans="1:5" ht="13.5">
      <c r="A105" s="90"/>
      <c r="B105" s="89"/>
      <c r="C105" s="89"/>
      <c r="D105" s="89"/>
      <c r="E105" s="89"/>
    </row>
    <row r="106" spans="1:5" ht="13.5">
      <c r="A106" s="90"/>
      <c r="B106" s="89"/>
      <c r="C106" s="89"/>
      <c r="D106" s="89"/>
      <c r="E106" s="89"/>
    </row>
    <row r="107" spans="1:5" ht="13.5">
      <c r="A107" s="90"/>
      <c r="B107" s="89"/>
      <c r="C107" s="89"/>
      <c r="D107" s="89"/>
      <c r="E107" s="89"/>
    </row>
    <row r="108" spans="1:5" ht="13.5">
      <c r="A108" s="90"/>
      <c r="B108" s="89"/>
      <c r="C108" s="89"/>
      <c r="D108" s="89"/>
      <c r="E108" s="89"/>
    </row>
    <row r="109" spans="1:5" ht="13.5">
      <c r="A109" s="90"/>
      <c r="B109" s="89"/>
      <c r="C109" s="89"/>
      <c r="D109" s="89"/>
      <c r="E109" s="89"/>
    </row>
    <row r="110" spans="1:5" ht="13.5">
      <c r="A110" s="90"/>
      <c r="B110" s="89"/>
      <c r="C110" s="89"/>
      <c r="D110" s="89"/>
      <c r="E110" s="89"/>
    </row>
    <row r="111" spans="1:5" ht="13.5">
      <c r="A111" s="90"/>
      <c r="B111" s="89"/>
      <c r="C111" s="89"/>
      <c r="D111" s="89"/>
      <c r="E111" s="89"/>
    </row>
    <row r="112" spans="1:5" ht="13.5">
      <c r="A112" s="90"/>
      <c r="B112" s="89"/>
      <c r="C112" s="89"/>
      <c r="D112" s="89"/>
      <c r="E112" s="89"/>
    </row>
    <row r="113" spans="1:5" ht="13.5">
      <c r="A113" s="90"/>
      <c r="B113" s="89"/>
      <c r="C113" s="89"/>
      <c r="D113" s="89"/>
      <c r="E113" s="89"/>
    </row>
    <row r="114" spans="1:5" ht="13.5">
      <c r="A114" s="90"/>
      <c r="B114" s="89"/>
      <c r="C114" s="89"/>
      <c r="D114" s="89"/>
      <c r="E114" s="89"/>
    </row>
    <row r="115" spans="1:5" ht="13.5">
      <c r="A115" s="90"/>
      <c r="B115" s="89"/>
      <c r="C115" s="89"/>
      <c r="D115" s="89"/>
      <c r="E115" s="89"/>
    </row>
    <row r="116" spans="1:5" ht="13.5">
      <c r="A116" s="90"/>
      <c r="B116" s="89"/>
      <c r="C116" s="89"/>
      <c r="D116" s="89"/>
      <c r="E116" s="89"/>
    </row>
    <row r="117" spans="1:5" ht="13.5">
      <c r="A117" s="90"/>
      <c r="B117" s="89"/>
      <c r="C117" s="89"/>
      <c r="D117" s="89"/>
      <c r="E117" s="89"/>
    </row>
    <row r="118" spans="1:5" ht="13.5">
      <c r="A118" s="90"/>
      <c r="B118" s="89"/>
      <c r="C118" s="89"/>
      <c r="D118" s="89"/>
      <c r="E118" s="89"/>
    </row>
    <row r="119" spans="1:5" ht="13.5">
      <c r="A119" s="90"/>
      <c r="B119" s="89"/>
      <c r="C119" s="89"/>
      <c r="D119" s="89"/>
      <c r="E119" s="89"/>
    </row>
    <row r="120" spans="1:5" ht="13.5">
      <c r="A120" s="90"/>
      <c r="B120" s="89"/>
      <c r="C120" s="89"/>
      <c r="D120" s="89"/>
      <c r="E120" s="89"/>
    </row>
    <row r="121" spans="1:5" ht="13.5">
      <c r="A121" s="90"/>
      <c r="B121" s="89"/>
      <c r="C121" s="89"/>
      <c r="D121" s="89"/>
      <c r="E121" s="89"/>
    </row>
    <row r="122" spans="1:5" ht="13.5">
      <c r="A122" s="90"/>
      <c r="B122" s="89"/>
      <c r="C122" s="89"/>
      <c r="D122" s="89"/>
      <c r="E122" s="89"/>
    </row>
    <row r="123" spans="1:5" ht="13.5">
      <c r="A123" s="90"/>
      <c r="B123" s="89"/>
      <c r="C123" s="89"/>
      <c r="D123" s="89"/>
      <c r="E123" s="89"/>
    </row>
    <row r="124" spans="1:5" ht="13.5">
      <c r="A124" s="90"/>
      <c r="B124" s="89"/>
      <c r="C124" s="89"/>
      <c r="D124" s="89"/>
      <c r="E124" s="89"/>
    </row>
    <row r="125" spans="1:5" ht="13.5">
      <c r="A125" s="90"/>
      <c r="B125" s="89"/>
      <c r="C125" s="89"/>
      <c r="D125" s="89"/>
      <c r="E125" s="89"/>
    </row>
    <row r="126" spans="1:5" ht="13.5">
      <c r="A126" s="90"/>
      <c r="B126" s="89"/>
      <c r="C126" s="89"/>
      <c r="D126" s="89"/>
      <c r="E126" s="89"/>
    </row>
    <row r="127" spans="1:5" ht="13.5">
      <c r="A127" s="90"/>
      <c r="B127" s="89"/>
      <c r="C127" s="89"/>
      <c r="D127" s="89"/>
      <c r="E127" s="89"/>
    </row>
    <row r="128" spans="1:5" ht="13.5">
      <c r="A128" s="90"/>
      <c r="B128" s="89"/>
      <c r="C128" s="89"/>
      <c r="D128" s="89"/>
      <c r="E128" s="89"/>
    </row>
    <row r="129" spans="1:5" ht="13.5">
      <c r="A129" s="90"/>
      <c r="B129" s="89"/>
      <c r="C129" s="89"/>
      <c r="D129" s="89"/>
      <c r="E129" s="89"/>
    </row>
    <row r="130" spans="1:5" ht="13.5">
      <c r="A130" s="90"/>
      <c r="B130" s="89"/>
      <c r="C130" s="89"/>
      <c r="D130" s="89"/>
      <c r="E130" s="89"/>
    </row>
    <row r="131" spans="1:5" ht="13.5">
      <c r="A131" s="90"/>
      <c r="B131" s="89"/>
      <c r="C131" s="89"/>
      <c r="D131" s="89"/>
      <c r="E131" s="89"/>
    </row>
    <row r="132" spans="1:5" ht="13.5">
      <c r="A132" s="90"/>
      <c r="B132" s="89"/>
      <c r="C132" s="89"/>
      <c r="D132" s="89"/>
      <c r="E132" s="89"/>
    </row>
    <row r="133" spans="1:5" ht="13.5">
      <c r="A133" s="90"/>
      <c r="B133" s="89"/>
      <c r="C133" s="89"/>
      <c r="D133" s="89"/>
      <c r="E133" s="89"/>
    </row>
    <row r="134" spans="1:5" ht="13.5">
      <c r="A134" s="90"/>
      <c r="B134" s="89"/>
      <c r="C134" s="89"/>
      <c r="D134" s="89"/>
      <c r="E134" s="89"/>
    </row>
    <row r="135" spans="1:5" ht="13.5">
      <c r="A135" s="90"/>
      <c r="B135" s="89"/>
      <c r="C135" s="89"/>
      <c r="D135" s="89"/>
      <c r="E135" s="89"/>
    </row>
    <row r="136" spans="1:5" ht="13.5">
      <c r="A136" s="90"/>
      <c r="B136" s="89"/>
      <c r="C136" s="89"/>
      <c r="D136" s="89"/>
      <c r="E136" s="89"/>
    </row>
    <row r="137" spans="1:5" ht="13.5">
      <c r="A137" s="90"/>
      <c r="B137" s="89"/>
      <c r="C137" s="89"/>
      <c r="D137" s="89"/>
      <c r="E137" s="89"/>
    </row>
    <row r="138" spans="1:5" ht="13.5">
      <c r="A138" s="90"/>
      <c r="B138" s="89"/>
      <c r="C138" s="89"/>
      <c r="D138" s="89"/>
      <c r="E138" s="89"/>
    </row>
    <row r="139" spans="1:5" ht="13.5">
      <c r="A139" s="90"/>
      <c r="B139" s="89"/>
      <c r="C139" s="89"/>
      <c r="D139" s="89"/>
      <c r="E139" s="89"/>
    </row>
    <row r="140" spans="1:5" ht="13.5">
      <c r="A140" s="90"/>
      <c r="B140" s="89"/>
      <c r="C140" s="89"/>
      <c r="D140" s="89"/>
      <c r="E140" s="89"/>
    </row>
    <row r="141" spans="1:5" ht="13.5">
      <c r="A141" s="90"/>
      <c r="B141" s="89"/>
      <c r="C141" s="89"/>
      <c r="D141" s="89"/>
      <c r="E141" s="89"/>
    </row>
    <row r="142" spans="1:5" ht="13.5">
      <c r="A142" s="90"/>
      <c r="B142" s="89"/>
      <c r="C142" s="89"/>
      <c r="D142" s="89"/>
      <c r="E142" s="89"/>
    </row>
    <row r="143" spans="1:5" ht="13.5">
      <c r="A143" s="90"/>
      <c r="B143" s="89"/>
      <c r="C143" s="89"/>
      <c r="D143" s="89"/>
      <c r="E143" s="89"/>
    </row>
    <row r="144" spans="1:5" ht="13.5">
      <c r="A144" s="90"/>
      <c r="B144" s="89"/>
      <c r="C144" s="89"/>
      <c r="D144" s="89"/>
      <c r="E144" s="89"/>
    </row>
    <row r="145" spans="1:5" ht="13.5">
      <c r="A145" s="90"/>
      <c r="B145" s="89"/>
      <c r="C145" s="89"/>
      <c r="D145" s="89"/>
      <c r="E145" s="89"/>
    </row>
    <row r="146" spans="1:5" ht="13.5">
      <c r="A146" s="90"/>
      <c r="B146" s="89"/>
      <c r="C146" s="89"/>
      <c r="D146" s="89"/>
      <c r="E146" s="89"/>
    </row>
    <row r="147" spans="1:5" ht="13.5">
      <c r="A147" s="90"/>
      <c r="B147" s="89"/>
      <c r="C147" s="89"/>
      <c r="D147" s="89"/>
      <c r="E147" s="89"/>
    </row>
    <row r="148" spans="1:5" ht="13.5">
      <c r="A148" s="90"/>
      <c r="B148" s="89"/>
      <c r="C148" s="89"/>
      <c r="D148" s="89"/>
      <c r="E148" s="89"/>
    </row>
    <row r="149" spans="1:5" ht="13.5">
      <c r="A149" s="90"/>
      <c r="B149" s="89"/>
      <c r="C149" s="89"/>
      <c r="D149" s="89"/>
      <c r="E149" s="89"/>
    </row>
    <row r="150" spans="1:5" ht="13.5">
      <c r="A150" s="90"/>
      <c r="B150" s="89"/>
      <c r="C150" s="89"/>
      <c r="D150" s="89"/>
      <c r="E150" s="89"/>
    </row>
    <row r="151" spans="1:5" ht="13.5">
      <c r="A151" s="90"/>
      <c r="B151" s="89"/>
      <c r="C151" s="89"/>
      <c r="D151" s="89"/>
      <c r="E151" s="89"/>
    </row>
    <row r="152" spans="1:5" ht="13.5">
      <c r="A152" s="91"/>
      <c r="B152" s="89"/>
      <c r="C152" s="89"/>
      <c r="D152" s="89"/>
      <c r="E152" s="89"/>
    </row>
    <row r="153" spans="1:5" ht="13.5">
      <c r="A153" s="90"/>
      <c r="B153" s="89"/>
      <c r="C153" s="89"/>
      <c r="D153" s="89"/>
      <c r="E153" s="89"/>
    </row>
    <row r="154" spans="1:5" ht="13.5">
      <c r="A154" s="90"/>
      <c r="B154" s="89"/>
      <c r="C154" s="89"/>
      <c r="D154" s="89"/>
      <c r="E154" s="89"/>
    </row>
    <row r="155" spans="1:5" ht="13.5">
      <c r="A155" s="90"/>
      <c r="B155" s="89"/>
      <c r="C155" s="89"/>
      <c r="D155" s="89"/>
      <c r="E155" s="89"/>
    </row>
    <row r="156" spans="1:5" ht="13.5">
      <c r="A156" s="90"/>
      <c r="B156" s="89"/>
      <c r="C156" s="89"/>
      <c r="D156" s="89"/>
      <c r="E156" s="89"/>
    </row>
    <row r="157" spans="1:5" ht="13.5">
      <c r="A157" s="90"/>
      <c r="B157" s="89"/>
      <c r="C157" s="89"/>
      <c r="D157" s="89"/>
      <c r="E157" s="89"/>
    </row>
    <row r="158" spans="1:5" ht="13.5">
      <c r="A158" s="90"/>
      <c r="B158" s="89"/>
      <c r="C158" s="89"/>
      <c r="D158" s="89"/>
      <c r="E158" s="89"/>
    </row>
    <row r="159" spans="1:5" ht="13.5">
      <c r="A159" s="93"/>
      <c r="B159" s="89"/>
      <c r="C159" s="89"/>
      <c r="D159" s="89"/>
      <c r="E159" s="89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TSL Education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Harris, Charles</dc:creator>
  <cp:keywords/>
  <dc:description/>
  <cp:lastModifiedBy>TSL</cp:lastModifiedBy>
  <cp:lastPrinted>2013-11-12T12:34:29Z</cp:lastPrinted>
  <dcterms:created xsi:type="dcterms:W3CDTF">2013-11-07T15:46:25Z</dcterms:created>
  <dcterms:modified xsi:type="dcterms:W3CDTF">2013-11-15T15:11:17Z</dcterms:modified>
  <cp:category/>
  <cp:version/>
  <cp:contentType/>
  <cp:contentStatus/>
</cp:coreProperties>
</file>